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25725" refMode="R1C1" iterateCount="1"/>
</workbook>
</file>

<file path=xl/calcChain.xml><?xml version="1.0" encoding="utf-8"?>
<calcChain xmlns="http://schemas.openxmlformats.org/spreadsheetml/2006/main">
  <c r="S45" i="1"/>
  <c r="S43"/>
  <c r="R45"/>
  <c r="R43"/>
  <c r="R85"/>
  <c r="R51"/>
  <c r="S51"/>
  <c r="R18"/>
  <c r="S18"/>
  <c r="Q213"/>
  <c r="R196"/>
  <c r="S196"/>
  <c r="S120"/>
  <c r="R120"/>
  <c r="Q120"/>
  <c r="P120"/>
  <c r="N120"/>
  <c r="L120"/>
  <c r="J120"/>
  <c r="P46"/>
  <c r="P43"/>
  <c r="S46"/>
  <c r="R46"/>
  <c r="Q46"/>
  <c r="O46"/>
  <c r="N46"/>
  <c r="M46"/>
  <c r="L46"/>
  <c r="K46"/>
  <c r="J46"/>
  <c r="I46"/>
  <c r="H46"/>
  <c r="Q45"/>
  <c r="P45"/>
  <c r="O45"/>
  <c r="N45"/>
  <c r="M45"/>
  <c r="L45"/>
  <c r="K45"/>
  <c r="J45"/>
  <c r="I45"/>
  <c r="H45"/>
  <c r="S44"/>
  <c r="R44"/>
  <c r="Q44"/>
  <c r="P44"/>
  <c r="O44"/>
  <c r="N44"/>
  <c r="M44"/>
  <c r="L44"/>
  <c r="K44"/>
  <c r="J44"/>
  <c r="I44"/>
  <c r="H44"/>
  <c r="I43"/>
  <c r="Q43"/>
  <c r="O43"/>
  <c r="N43"/>
  <c r="M43"/>
  <c r="L43"/>
  <c r="K43"/>
  <c r="J43"/>
  <c r="H43"/>
  <c r="H41"/>
  <c r="H17"/>
  <c r="S229"/>
  <c r="R229"/>
  <c r="Q229"/>
  <c r="P229"/>
  <c r="O229"/>
  <c r="N229"/>
  <c r="M229"/>
  <c r="L229"/>
  <c r="K229"/>
  <c r="J229"/>
  <c r="I229"/>
  <c r="H229"/>
  <c r="S223"/>
  <c r="R223"/>
  <c r="Q223"/>
  <c r="P223"/>
  <c r="O223"/>
  <c r="N223"/>
  <c r="M223"/>
  <c r="L223"/>
  <c r="K223"/>
  <c r="J223"/>
  <c r="I223"/>
  <c r="H223"/>
  <c r="S217"/>
  <c r="R217"/>
  <c r="Q217"/>
  <c r="P217"/>
  <c r="O217"/>
  <c r="N217"/>
  <c r="M217"/>
  <c r="L217"/>
  <c r="K217"/>
  <c r="J217"/>
  <c r="I217"/>
  <c r="H217"/>
  <c r="S213" l="1"/>
  <c r="R213"/>
  <c r="P213"/>
  <c r="O213"/>
  <c r="N213"/>
  <c r="M213"/>
  <c r="L213"/>
  <c r="K213"/>
  <c r="J213"/>
  <c r="I213"/>
  <c r="H213"/>
  <c r="O18"/>
  <c r="R41"/>
  <c r="R101"/>
  <c r="S14" l="1"/>
  <c r="R14"/>
  <c r="S13"/>
  <c r="R13"/>
  <c r="S12"/>
  <c r="R12"/>
  <c r="Q12"/>
  <c r="P12"/>
  <c r="O12"/>
  <c r="N12"/>
  <c r="M12"/>
  <c r="L12"/>
  <c r="K12"/>
  <c r="I12"/>
  <c r="H12"/>
  <c r="J12"/>
  <c r="Q14"/>
  <c r="P14"/>
  <c r="O14"/>
  <c r="N14"/>
  <c r="M14"/>
  <c r="L14"/>
  <c r="K14"/>
  <c r="J14"/>
  <c r="I14"/>
  <c r="H14"/>
  <c r="Q13"/>
  <c r="P13"/>
  <c r="O13"/>
  <c r="N13"/>
  <c r="M13"/>
  <c r="L13"/>
  <c r="K13"/>
  <c r="J13"/>
  <c r="I13"/>
  <c r="H13"/>
  <c r="S142" l="1"/>
  <c r="R142"/>
  <c r="Q142"/>
  <c r="P142"/>
  <c r="O142"/>
  <c r="N142"/>
  <c r="M142"/>
  <c r="L142"/>
  <c r="K142"/>
  <c r="J142"/>
  <c r="I142"/>
  <c r="H142"/>
  <c r="S132"/>
  <c r="R132"/>
  <c r="Q132"/>
  <c r="P132"/>
  <c r="O132"/>
  <c r="N132"/>
  <c r="M132"/>
  <c r="L132"/>
  <c r="K132"/>
  <c r="J132"/>
  <c r="I132"/>
  <c r="H132"/>
  <c r="S41"/>
  <c r="Q41"/>
  <c r="P41"/>
  <c r="O41"/>
  <c r="N41"/>
  <c r="M41"/>
  <c r="L41"/>
  <c r="K41"/>
  <c r="J41"/>
  <c r="I41"/>
  <c r="S205"/>
  <c r="R205"/>
  <c r="Q205"/>
  <c r="P205"/>
  <c r="O205"/>
  <c r="N205"/>
  <c r="M205"/>
  <c r="L205"/>
  <c r="K205"/>
  <c r="J205"/>
  <c r="I205"/>
  <c r="H205"/>
  <c r="S201"/>
  <c r="R201"/>
  <c r="Q201"/>
  <c r="P201"/>
  <c r="O201"/>
  <c r="N201"/>
  <c r="M201"/>
  <c r="L201"/>
  <c r="K201"/>
  <c r="J201"/>
  <c r="I201"/>
  <c r="H201"/>
  <c r="Q196"/>
  <c r="P196"/>
  <c r="O196"/>
  <c r="N196"/>
  <c r="M196"/>
  <c r="L196"/>
  <c r="K196"/>
  <c r="J196"/>
  <c r="I196"/>
  <c r="H196"/>
  <c r="S192"/>
  <c r="R192"/>
  <c r="Q192"/>
  <c r="P192"/>
  <c r="O192"/>
  <c r="N192"/>
  <c r="M192"/>
  <c r="L192"/>
  <c r="K192"/>
  <c r="J192"/>
  <c r="I192"/>
  <c r="H192"/>
  <c r="S188"/>
  <c r="R188"/>
  <c r="Q188"/>
  <c r="P188"/>
  <c r="O188"/>
  <c r="N188"/>
  <c r="M188"/>
  <c r="L188"/>
  <c r="K188"/>
  <c r="J188"/>
  <c r="I188"/>
  <c r="H188"/>
  <c r="S184"/>
  <c r="R184"/>
  <c r="Q184"/>
  <c r="P184"/>
  <c r="O184"/>
  <c r="N184"/>
  <c r="M184"/>
  <c r="L184"/>
  <c r="K184"/>
  <c r="J184"/>
  <c r="I184"/>
  <c r="H184"/>
  <c r="S180"/>
  <c r="R180"/>
  <c r="Q180"/>
  <c r="P180"/>
  <c r="O180"/>
  <c r="N180"/>
  <c r="M180"/>
  <c r="L180"/>
  <c r="K180"/>
  <c r="J180"/>
  <c r="I180"/>
  <c r="H180"/>
  <c r="S176"/>
  <c r="R176"/>
  <c r="Q176"/>
  <c r="P176"/>
  <c r="O176"/>
  <c r="N176"/>
  <c r="M176"/>
  <c r="L176"/>
  <c r="K176"/>
  <c r="J176"/>
  <c r="I176"/>
  <c r="H176"/>
  <c r="S172"/>
  <c r="R172"/>
  <c r="Q172"/>
  <c r="P172"/>
  <c r="O172"/>
  <c r="N172"/>
  <c r="M172"/>
  <c r="L172"/>
  <c r="K172"/>
  <c r="J172"/>
  <c r="I172"/>
  <c r="H172"/>
  <c r="S168"/>
  <c r="R168"/>
  <c r="Q168"/>
  <c r="P168"/>
  <c r="O168"/>
  <c r="N168"/>
  <c r="M168"/>
  <c r="L168"/>
  <c r="K168"/>
  <c r="J168"/>
  <c r="I168"/>
  <c r="H168"/>
  <c r="S164"/>
  <c r="R164"/>
  <c r="Q164"/>
  <c r="P164"/>
  <c r="O164"/>
  <c r="N164"/>
  <c r="M164"/>
  <c r="L164"/>
  <c r="K164"/>
  <c r="J164"/>
  <c r="I164"/>
  <c r="H164"/>
  <c r="S160"/>
  <c r="R160"/>
  <c r="Q160"/>
  <c r="P160"/>
  <c r="O160"/>
  <c r="N160"/>
  <c r="M160"/>
  <c r="L160"/>
  <c r="K160"/>
  <c r="J160"/>
  <c r="I160"/>
  <c r="H160"/>
  <c r="S156"/>
  <c r="R156"/>
  <c r="Q156"/>
  <c r="P156"/>
  <c r="O156"/>
  <c r="N156"/>
  <c r="M156"/>
  <c r="L156"/>
  <c r="K156"/>
  <c r="J156"/>
  <c r="I156"/>
  <c r="H156"/>
  <c r="S152"/>
  <c r="R152"/>
  <c r="Q152"/>
  <c r="P152"/>
  <c r="O152"/>
  <c r="N152"/>
  <c r="M152"/>
  <c r="L152"/>
  <c r="K152"/>
  <c r="J152"/>
  <c r="I152"/>
  <c r="H152"/>
  <c r="S148"/>
  <c r="R148"/>
  <c r="Q148"/>
  <c r="P148"/>
  <c r="O148"/>
  <c r="N148"/>
  <c r="M148"/>
  <c r="L148"/>
  <c r="K148"/>
  <c r="J148"/>
  <c r="I148"/>
  <c r="H148"/>
  <c r="S138"/>
  <c r="R138"/>
  <c r="Q138"/>
  <c r="P138"/>
  <c r="O138"/>
  <c r="N138"/>
  <c r="M138"/>
  <c r="L138"/>
  <c r="K138"/>
  <c r="J138"/>
  <c r="I138"/>
  <c r="H138"/>
  <c r="S128"/>
  <c r="R128"/>
  <c r="Q128"/>
  <c r="P128"/>
  <c r="O128"/>
  <c r="N128"/>
  <c r="M128"/>
  <c r="L128"/>
  <c r="K128"/>
  <c r="J128"/>
  <c r="I128"/>
  <c r="H128"/>
  <c r="S124"/>
  <c r="R124"/>
  <c r="Q124"/>
  <c r="P124"/>
  <c r="O124"/>
  <c r="N124"/>
  <c r="M124"/>
  <c r="L124"/>
  <c r="K124"/>
  <c r="J124"/>
  <c r="I124"/>
  <c r="H124"/>
  <c r="M120"/>
  <c r="K120"/>
  <c r="I120"/>
  <c r="H120"/>
  <c r="S116"/>
  <c r="R116"/>
  <c r="Q116"/>
  <c r="P116"/>
  <c r="O116"/>
  <c r="N116"/>
  <c r="M116"/>
  <c r="L116"/>
  <c r="K116"/>
  <c r="J116"/>
  <c r="I116"/>
  <c r="H116"/>
  <c r="S109"/>
  <c r="R109"/>
  <c r="Q109"/>
  <c r="P109"/>
  <c r="O109"/>
  <c r="N109"/>
  <c r="M109"/>
  <c r="L109"/>
  <c r="K109"/>
  <c r="J109"/>
  <c r="I109"/>
  <c r="H109"/>
  <c r="S105"/>
  <c r="R105"/>
  <c r="Q105"/>
  <c r="P105"/>
  <c r="O105"/>
  <c r="N105"/>
  <c r="M105"/>
  <c r="L105"/>
  <c r="K105"/>
  <c r="J105"/>
  <c r="I105"/>
  <c r="H105"/>
  <c r="S101" l="1"/>
  <c r="Q101"/>
  <c r="P101"/>
  <c r="O101"/>
  <c r="N101"/>
  <c r="M101"/>
  <c r="L101"/>
  <c r="K101"/>
  <c r="J101"/>
  <c r="I101"/>
  <c r="H101"/>
  <c r="S97"/>
  <c r="R97"/>
  <c r="Q97"/>
  <c r="P97"/>
  <c r="O97"/>
  <c r="N97"/>
  <c r="M97"/>
  <c r="L97"/>
  <c r="K97"/>
  <c r="J97"/>
  <c r="I97"/>
  <c r="H97"/>
  <c r="S93"/>
  <c r="R93"/>
  <c r="Q93"/>
  <c r="P93"/>
  <c r="O93"/>
  <c r="N93"/>
  <c r="M93"/>
  <c r="L93"/>
  <c r="K93"/>
  <c r="J93"/>
  <c r="I93"/>
  <c r="H93"/>
  <c r="S89"/>
  <c r="R89"/>
  <c r="Q89"/>
  <c r="P89"/>
  <c r="O89"/>
  <c r="N89"/>
  <c r="M89"/>
  <c r="L89"/>
  <c r="K89"/>
  <c r="J89"/>
  <c r="I89"/>
  <c r="H89"/>
  <c r="S85"/>
  <c r="Q85"/>
  <c r="P85"/>
  <c r="O85"/>
  <c r="N85"/>
  <c r="M85"/>
  <c r="L85"/>
  <c r="K85"/>
  <c r="J85"/>
  <c r="I85"/>
  <c r="H85"/>
  <c r="S79"/>
  <c r="R79"/>
  <c r="Q79"/>
  <c r="P79"/>
  <c r="O79"/>
  <c r="N79"/>
  <c r="M79"/>
  <c r="L79"/>
  <c r="K79"/>
  <c r="J79"/>
  <c r="I79"/>
  <c r="H79"/>
  <c r="S75"/>
  <c r="R75"/>
  <c r="Q75"/>
  <c r="P75"/>
  <c r="O75"/>
  <c r="N75"/>
  <c r="M75"/>
  <c r="L75"/>
  <c r="K75"/>
  <c r="J75"/>
  <c r="I75"/>
  <c r="H75"/>
  <c r="S71"/>
  <c r="R71"/>
  <c r="Q71"/>
  <c r="P71"/>
  <c r="O71"/>
  <c r="N71"/>
  <c r="M71"/>
  <c r="L71"/>
  <c r="K71"/>
  <c r="J71"/>
  <c r="I71"/>
  <c r="H71"/>
  <c r="S67"/>
  <c r="R67"/>
  <c r="Q67"/>
  <c r="P67"/>
  <c r="O67"/>
  <c r="N67"/>
  <c r="M67"/>
  <c r="L67"/>
  <c r="K67"/>
  <c r="J67"/>
  <c r="I67"/>
  <c r="H67"/>
  <c r="S63"/>
  <c r="R63"/>
  <c r="Q63"/>
  <c r="P63"/>
  <c r="O63"/>
  <c r="N63"/>
  <c r="M63"/>
  <c r="L63"/>
  <c r="K63"/>
  <c r="J63"/>
  <c r="I63"/>
  <c r="H63"/>
  <c r="S59"/>
  <c r="R59"/>
  <c r="Q59"/>
  <c r="P59"/>
  <c r="O59"/>
  <c r="N59"/>
  <c r="M59"/>
  <c r="L59"/>
  <c r="K59"/>
  <c r="J59"/>
  <c r="I59"/>
  <c r="H59"/>
  <c r="S55"/>
  <c r="R55"/>
  <c r="Q55"/>
  <c r="P55"/>
  <c r="O55"/>
  <c r="N55"/>
  <c r="M55"/>
  <c r="L55"/>
  <c r="K55"/>
  <c r="J55"/>
  <c r="I55"/>
  <c r="H55"/>
  <c r="Q51"/>
  <c r="P51"/>
  <c r="O51"/>
  <c r="N51"/>
  <c r="M51"/>
  <c r="L51"/>
  <c r="K51"/>
  <c r="J51"/>
  <c r="I51"/>
  <c r="H51"/>
  <c r="S47"/>
  <c r="R47"/>
  <c r="Q47"/>
  <c r="P47"/>
  <c r="O47"/>
  <c r="N47"/>
  <c r="M47"/>
  <c r="L47"/>
  <c r="K47"/>
  <c r="J47"/>
  <c r="I47"/>
  <c r="H47"/>
  <c r="S209"/>
  <c r="R209"/>
  <c r="Q209"/>
  <c r="P209"/>
  <c r="O209"/>
  <c r="N209"/>
  <c r="M209"/>
  <c r="L209"/>
  <c r="K209"/>
  <c r="J209"/>
  <c r="I209"/>
  <c r="H209"/>
  <c r="S33"/>
  <c r="S31" s="1"/>
  <c r="R33"/>
  <c r="R31" s="1"/>
  <c r="Q33"/>
  <c r="Q31" s="1"/>
  <c r="P33"/>
  <c r="P31" s="1"/>
  <c r="O33"/>
  <c r="O31" s="1"/>
  <c r="N33"/>
  <c r="N31" s="1"/>
  <c r="M33"/>
  <c r="M31" s="1"/>
  <c r="L33"/>
  <c r="L31" s="1"/>
  <c r="K33"/>
  <c r="K31" s="1"/>
  <c r="J33"/>
  <c r="J31" s="1"/>
  <c r="I33"/>
  <c r="I31" s="1"/>
  <c r="H33"/>
  <c r="H31" s="1"/>
  <c r="S34"/>
  <c r="R34"/>
  <c r="Q34"/>
  <c r="P34"/>
  <c r="O34"/>
  <c r="N34"/>
  <c r="M34"/>
  <c r="L34"/>
  <c r="K34"/>
  <c r="J34"/>
  <c r="I34"/>
  <c r="H34" l="1"/>
  <c r="S17"/>
  <c r="R17"/>
  <c r="P17"/>
  <c r="O17"/>
  <c r="N17"/>
  <c r="M17"/>
  <c r="L17"/>
  <c r="K17"/>
  <c r="J17"/>
  <c r="I17"/>
  <c r="S22"/>
  <c r="R22"/>
  <c r="Q22"/>
  <c r="P22"/>
  <c r="O22"/>
  <c r="N22"/>
  <c r="M22"/>
  <c r="L22"/>
  <c r="K22"/>
  <c r="J22"/>
  <c r="H22"/>
  <c r="P18"/>
  <c r="N18"/>
  <c r="M18"/>
  <c r="L18"/>
  <c r="K18"/>
  <c r="Q17"/>
  <c r="I22"/>
  <c r="J18"/>
  <c r="I18"/>
  <c r="H18"/>
  <c r="H15" l="1"/>
  <c r="H11"/>
  <c r="H9" s="1"/>
  <c r="J15"/>
  <c r="J11"/>
  <c r="J9" s="1"/>
  <c r="L15"/>
  <c r="L11"/>
  <c r="N15"/>
  <c r="N11"/>
  <c r="P15"/>
  <c r="P11"/>
  <c r="P9" s="1"/>
  <c r="S15"/>
  <c r="S11"/>
  <c r="Q15"/>
  <c r="Q11"/>
  <c r="I15"/>
  <c r="I11"/>
  <c r="I9" s="1"/>
  <c r="K15"/>
  <c r="K11"/>
  <c r="M15"/>
  <c r="M11"/>
  <c r="O15"/>
  <c r="O11"/>
  <c r="R15"/>
  <c r="R11"/>
  <c r="Q18"/>
  <c r="L9" l="1"/>
  <c r="R9"/>
  <c r="S9"/>
  <c r="N9"/>
  <c r="Q9"/>
  <c r="M9"/>
  <c r="O9"/>
  <c r="K9"/>
</calcChain>
</file>

<file path=xl/sharedStrings.xml><?xml version="1.0" encoding="utf-8"?>
<sst xmlns="http://schemas.openxmlformats.org/spreadsheetml/2006/main" count="676" uniqueCount="213">
  <si>
    <t xml:space="preserve">                      Расходы по годам                       </t>
  </si>
  <si>
    <t xml:space="preserve">Примечание </t>
  </si>
  <si>
    <t>ГРБС</t>
  </si>
  <si>
    <t xml:space="preserve">ЦСР </t>
  </si>
  <si>
    <t xml:space="preserve">ВР </t>
  </si>
  <si>
    <t>план</t>
  </si>
  <si>
    <t>факт</t>
  </si>
  <si>
    <t xml:space="preserve">факт </t>
  </si>
  <si>
    <t xml:space="preserve">Подпрограмма 1 </t>
  </si>
  <si>
    <t xml:space="preserve">Статус (муниципальная программа, подпрограмма)     </t>
  </si>
  <si>
    <t>Наименование программы, подпрограммы</t>
  </si>
  <si>
    <t xml:space="preserve"> Наименов ние ГРБС</t>
  </si>
  <si>
    <t xml:space="preserve">  Код бюджетной классификации</t>
  </si>
  <si>
    <t>Рз Пр</t>
  </si>
  <si>
    <t xml:space="preserve"> Плановый период</t>
  </si>
  <si>
    <t>январь - март</t>
  </si>
  <si>
    <t xml:space="preserve"> январь - июнь</t>
  </si>
  <si>
    <t>январь - сентябрь</t>
  </si>
  <si>
    <t>значение на конец года</t>
  </si>
  <si>
    <t xml:space="preserve">Муниципальная программа  </t>
  </si>
  <si>
    <t>в  том  числе по ГРБС:</t>
  </si>
  <si>
    <t xml:space="preserve">всего  расходные обязательства      </t>
  </si>
  <si>
    <t xml:space="preserve">Подпрограмма 2 </t>
  </si>
  <si>
    <t>Испл: Горкунова Т.М.</t>
  </si>
  <si>
    <t>рублей</t>
  </si>
  <si>
    <t xml:space="preserve">УСЗН Адми-нистрации ЗАТО г. Железногорск
</t>
  </si>
  <si>
    <t>МКУ «Управление культуры»</t>
  </si>
  <si>
    <t>МКУ «Управление образования»</t>
  </si>
  <si>
    <t xml:space="preserve">Администрация ЗАТО г. Железногорск </t>
  </si>
  <si>
    <t>X</t>
  </si>
  <si>
    <t>2016 год</t>
  </si>
  <si>
    <t>009</t>
  </si>
  <si>
    <t>000</t>
  </si>
  <si>
    <t xml:space="preserve">Подпрограмма 3 </t>
  </si>
  <si>
    <t>0330005</t>
  </si>
  <si>
    <t>0330006</t>
  </si>
  <si>
    <t>0330007</t>
  </si>
  <si>
    <t>Создание условий для активного участия граждан старшего поколения в общественной жизни</t>
  </si>
  <si>
    <t xml:space="preserve">Мероприятие 1 подпрограммы 1   </t>
  </si>
  <si>
    <t xml:space="preserve">Мероприятие 2 подпрограммы 1   </t>
  </si>
  <si>
    <t xml:space="preserve">Мероприятие 1 подпрограммы 2   </t>
  </si>
  <si>
    <t>Повышение качества и доступности социальных услуг населению</t>
  </si>
  <si>
    <t xml:space="preserve">Приложение N 7
к Порядку принятия решений о разработке, формировании и реализации муниципальных
программ ЗАТО Железногорск
</t>
  </si>
  <si>
    <t xml:space="preserve">          тел. 8 (3919) 74-51-54</t>
  </si>
  <si>
    <t>по Управлению социальной защиты населения Администрации ЗАТО г. Железногорск</t>
  </si>
  <si>
    <t xml:space="preserve">ИНФОРМАЦИЯ
ОБ ИСПОЛЬЗОВАНИИ БЮДЖЕТНЫХ АССИГНОВАНИЙ МЕСТНОГО БЮДЖЕТА И ИНЫХ СРЕДСТВ НА РЕАЛИЗАЦИЮ ОТДЕЛЬНЫХ
МЕРОПРИЯТИЙ МУНИЦИПАЛЬНОЙ ПРОГРАММЫ И ПОДПРОГРАММ С УКАЗАНИЕМ ПЛАНОВЫХ И ФАКТИЧЕСКИХ ЗНАЧЕНИЙ (С
РАСШИФРОВКОЙ ПО ГЛАВНЫМ РАСПОРЯДИТЕЛЯМ СРЕДСТВ МЕСТНОГО БЮДЖЕТА, ПОДПРОГРАММАМ, ОТДЕЛЬНЫМ МЕРОПРИЯТИЯМ
МУНИЦИПАЛЬНОЙ ПРОГРАММЫ, А ТАКЖЕ ПО ГОДАМ РЕАЛИЗАЦИИ МУНИЦИПАЛЬНОЙ ПРОГРАММЫ)
</t>
  </si>
  <si>
    <t xml:space="preserve">Развитие системы социальной поддержки населения ЗАТО Железногорск </t>
  </si>
  <si>
    <t>Социальное обслуживание граждан пожилого возраста и инвалидов, нуждающихся в постоянной и временной посторонней помощи и в связи с частичной или полной утратой возможности самостоятельно удовлетворять свои жизненные потребности, а также отдельных категорий граждан, оказавшихся в трудной жизненной ситуации в формах: а) социального обслуживания на дому; б) срочного социального обслуживания; в) социально-консультационной помощи; г) социально-реабилитационных услуг</t>
  </si>
  <si>
    <t>0310002</t>
  </si>
  <si>
    <t xml:space="preserve">  2014  (отчетный год)</t>
  </si>
  <si>
    <r>
      <t xml:space="preserve">          20</t>
    </r>
    <r>
      <rPr>
        <u/>
        <sz val="11"/>
        <color theme="1"/>
        <rFont val="Times New Roman"/>
        <family val="1"/>
        <charset val="204"/>
      </rPr>
      <t xml:space="preserve"> 15 </t>
    </r>
    <r>
      <rPr>
        <sz val="11"/>
        <color theme="1"/>
        <rFont val="Times New Roman"/>
        <family val="1"/>
        <charset val="204"/>
      </rPr>
      <t xml:space="preserve">(текущий год)          </t>
    </r>
  </si>
  <si>
    <t>2017 год</t>
  </si>
  <si>
    <t>Расходы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10 декабря 2004 года № 12-2705 "О социальном обслуживании населения")</t>
  </si>
  <si>
    <t>0310151</t>
  </si>
  <si>
    <t>0310000</t>
  </si>
  <si>
    <t>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организации социального обслуживания</t>
  </si>
  <si>
    <t>Социальная поддержка отдельных категорий граждан</t>
  </si>
  <si>
    <t>Единовременная выплата Первопроходцам к 65-летию г. Железногорск</t>
  </si>
  <si>
    <t>0330001</t>
  </si>
  <si>
    <t>Ежемесячная денежная компенсация части стоимости платы за содержание и ремонт жилых помещений для граждан, проживающих в домах, в которых размер платы за содержание и ремонт жилых помещений устанавливается Администрацией ЗАТО г. Железногорск</t>
  </si>
  <si>
    <t>0330000</t>
  </si>
  <si>
    <t>0320000</t>
  </si>
  <si>
    <t>0300000</t>
  </si>
  <si>
    <t>Возмещение ФГБУЗ КБ № 51 ФМБА России расходов за стационарное обслуживание граждан, находящихся в трудной жизненной ситуации</t>
  </si>
  <si>
    <t>0330015</t>
  </si>
  <si>
    <t>Оказание адресной социальной помощи отдельным категориям граждан</t>
  </si>
  <si>
    <t xml:space="preserve">Мероприятие 1.1 подпрограммы 3  </t>
  </si>
  <si>
    <t xml:space="preserve">Мероприятие 1.2 подпрограммы 3  </t>
  </si>
  <si>
    <t>0330016</t>
  </si>
  <si>
    <t xml:space="preserve">Мероприятие 1.3 подпрограммы 3  </t>
  </si>
  <si>
    <t>Адресная социальная помощь работникам муниципальных организаций на приобретение путевок (курсовок) на санаторно-курортное лечение</t>
  </si>
  <si>
    <t>0330017</t>
  </si>
  <si>
    <t xml:space="preserve">Мероприятие 1.4 подпрограммы 3  </t>
  </si>
  <si>
    <t>Денежная выплата работникам муниципальных организаций на возмещение расходов по зубопротезированию</t>
  </si>
  <si>
    <t>0330018</t>
  </si>
  <si>
    <t xml:space="preserve">Мероприятие 1.5 подпрограммы 3  </t>
  </si>
  <si>
    <t>Денежная компенсация работникам муниципальных организаций за проезд детей транспортом общего пользования</t>
  </si>
  <si>
    <t>0330011</t>
  </si>
  <si>
    <t xml:space="preserve">Мероприятие 1.6 подпрограммы 3  </t>
  </si>
  <si>
    <t>Денежная компенсационная выплата в размере 50% родительской платы за присмотр и уход за детьми в образовательных организациях, реализующих образовательную программу дошкольного образования,  родителям (законным представителям), являющимся работниками муниципальных дошкольных образовательных учреждений ЗАТО Железногорск, оплата труда которых осуществляется в диапазоне окладов 2231-3820 рублей</t>
  </si>
  <si>
    <t>0330012</t>
  </si>
  <si>
    <t xml:space="preserve">Мероприятие 1.7 подпрограммы 3  </t>
  </si>
  <si>
    <t>Возмещение затрат специализированным организациям, оказывающим транспортные услуги пассажирских и грузовых перевозок</t>
  </si>
  <si>
    <t>0330020</t>
  </si>
  <si>
    <t xml:space="preserve">Мероприятие 1.8 подпрограммы 3  </t>
  </si>
  <si>
    <t>Возмещение затрат за приобретение путевок на санаторно-курортное лечение отдельных категорий граждан</t>
  </si>
  <si>
    <t>0330023</t>
  </si>
  <si>
    <t xml:space="preserve">Мероприятие 1.9 подпрограммы 3  </t>
  </si>
  <si>
    <t>Мероприятия, связанные с проведением Международного дня инвалидов</t>
  </si>
  <si>
    <t>МКУ "Управление культуры"</t>
  </si>
  <si>
    <t>0330022</t>
  </si>
  <si>
    <t xml:space="preserve">Мероприятие 1.10 подпрограммы 3  </t>
  </si>
  <si>
    <t>Возмещение затрат предприятиям, организациям за амбулаторное оздоровление в санаториях-профилакториях отдельных категорий граждан</t>
  </si>
  <si>
    <t>0330024</t>
  </si>
  <si>
    <t xml:space="preserve">Мероприятие 1.11 подпрограммы 3  </t>
  </si>
  <si>
    <t>Возмещение затрат транспортным организациям, индивидуальным предпринимателям, оказывающим транспортные услуги, за перевозки пассажирским автотранспортным средством (легковым автомобилем, автобусом) по Красноярскому краю членов ГСВВиТ и членов м/о ООО "Союз пенсионеров России" ЗАТО Железногорск</t>
  </si>
  <si>
    <t>0330025</t>
  </si>
  <si>
    <t xml:space="preserve">Мероприятие 1.12 подпрограммы 3  </t>
  </si>
  <si>
    <t>Единовременная денежная выплата активистам ветеранского движения города</t>
  </si>
  <si>
    <t>0330026</t>
  </si>
  <si>
    <t xml:space="preserve">Мероприятие 1.13 подпрограммы 3  </t>
  </si>
  <si>
    <t>Обучение граждан пожилого возраста основам компьютерной грамотности</t>
  </si>
  <si>
    <t>МКУ "Управление образования"</t>
  </si>
  <si>
    <t>0330027</t>
  </si>
  <si>
    <t xml:space="preserve">Мероприятие 1.14 подпрограммы 3  </t>
  </si>
  <si>
    <t>Проведение лекций по краеведению и культуре для граждан старшего поколения</t>
  </si>
  <si>
    <t>0330028</t>
  </si>
  <si>
    <t xml:space="preserve">Мероприятие 1.15 подпрограммы 3  </t>
  </si>
  <si>
    <t>Возмещение затрат за оздоровление граждан, достигших пенсионного возраста</t>
  </si>
  <si>
    <t>0330029</t>
  </si>
  <si>
    <t xml:space="preserve">Мероприятие 1.16 подпрограммы 3  </t>
  </si>
  <si>
    <t>Проведение общегородских социально значимых мероприятий</t>
  </si>
  <si>
    <t>УСЗН Адми-нистрации ЗАТО г. Железногорск</t>
  </si>
  <si>
    <t xml:space="preserve">МКУ "Управление культуры"
</t>
  </si>
  <si>
    <t>0330030</t>
  </si>
  <si>
    <t xml:space="preserve">Мероприятие 1.17 подпрограммы 3  </t>
  </si>
  <si>
    <t>Поздравление отдельных категорий граждан старшего поколения</t>
  </si>
  <si>
    <t>0330033</t>
  </si>
  <si>
    <t xml:space="preserve">Мероприятие 1.18 подпрограммы 3  </t>
  </si>
  <si>
    <t>Ежемесячная выплата пенсии за выслугу лет гражданам, замещавшим должности муниципальной службы ЗАТО Железногорск</t>
  </si>
  <si>
    <t>0330039</t>
  </si>
  <si>
    <t xml:space="preserve">Мероприятие 1.19 подпрограммы 3  </t>
  </si>
  <si>
    <t xml:space="preserve">Мероприятие 1.20 подпрограммы 3  </t>
  </si>
  <si>
    <t xml:space="preserve">Мероприятие 1.21 подпрограммы 3  </t>
  </si>
  <si>
    <t>Обеспечение детей новогодними подарками</t>
  </si>
  <si>
    <t>0330013</t>
  </si>
  <si>
    <t>612</t>
  </si>
  <si>
    <t xml:space="preserve">Мероприятие 1.22 подпрограммы 3  </t>
  </si>
  <si>
    <t>Новогодние мероприятия с вручением подарков детям</t>
  </si>
  <si>
    <t>0330014</t>
  </si>
  <si>
    <t xml:space="preserve">Мероприятие 1.23 подпрограммы 3  </t>
  </si>
  <si>
    <t>Обеспечение горячим питанием без взимания платы детей, обучающихся в муниципальных бюджетных, муниципальных автономных общеобразовательных учреждениях ЗАТО Железногорск</t>
  </si>
  <si>
    <t>0330008</t>
  </si>
  <si>
    <t xml:space="preserve">Мероприятие 1.24 подпрограммы 3  </t>
  </si>
  <si>
    <t>Проведение социально значимых мероприятий по торжественным регистрациям рождения детей</t>
  </si>
  <si>
    <t>0330009</t>
  </si>
  <si>
    <t xml:space="preserve">Мероприятие 1.25 подпрограммы 3  </t>
  </si>
  <si>
    <t>Единовременное материальное вознаграждение при присвоении звания "Почетный гражданин ЗАТО Железногорск Красноярского края"</t>
  </si>
  <si>
    <t xml:space="preserve">Мероприятие 1.26 подпрограммы 3  </t>
  </si>
  <si>
    <t>Ежемесячное материальное вознаграждение Почетному гражданину ЗАТО Железногорск при достижении пенсионного возраста</t>
  </si>
  <si>
    <t>0330034</t>
  </si>
  <si>
    <t xml:space="preserve">Мероприятие 1.27 подпрограммы 3  </t>
  </si>
  <si>
    <t>Денежная выплата Почетному гражданину ЗАТО Железногорск на возмещение стоимости санаторно-курортного лечения</t>
  </si>
  <si>
    <t>0330035</t>
  </si>
  <si>
    <t xml:space="preserve">Мероприятие 1.28 подпрограммы 3  </t>
  </si>
  <si>
    <t>Ежемесячная денежная компенсация Почетному гражданину ЗАТО Железногорск на оплату жилищно-коммунальных услуг</t>
  </si>
  <si>
    <t xml:space="preserve">Мероприятие 1.29 подпрограммы 3  </t>
  </si>
  <si>
    <t>Ежемесячная денежная компенсация Почетному гражданину ЗАТО Железногорск за пользование услугами местной телефонной сети</t>
  </si>
  <si>
    <t>0330036</t>
  </si>
  <si>
    <t xml:space="preserve">Мероприятие 1.30 подпрограммы 3  </t>
  </si>
  <si>
    <t>Поздравление Почетного гражданина ЗАТО Железногорск в связи с юбилейной датой рождения (70, 75, 80, 85, 90, 95, 100 лет и более)</t>
  </si>
  <si>
    <t>0330037</t>
  </si>
  <si>
    <t xml:space="preserve">Мероприятие 1.31 подпрограммы 3  </t>
  </si>
  <si>
    <t>Возмещение затрат за организацию и проведение похорон Почетного гражданина ЗАТО Железногорск</t>
  </si>
  <si>
    <t>0330038</t>
  </si>
  <si>
    <t xml:space="preserve">Мероприятие 1.32 подпрограммы 3  </t>
  </si>
  <si>
    <t>Денежная выплата ежемесячного общего объема содержания с иждивением гражданам, заключившим с Администрацией ЗАТО г. Железногорск договоры пожизненного содержания с  иждивением в обмен на передачу жилого помещения в муниципальную собственность</t>
  </si>
  <si>
    <t>0330040</t>
  </si>
  <si>
    <t xml:space="preserve">Мероприятие 1.33 подпрограммы 3  </t>
  </si>
  <si>
    <t>Денежная выплата на оплату жилищно-коммунальных услуг гражданам, заключившим с Администрацией ЗАТО г. Железногорск договоры пожизненного содержания с иждивением</t>
  </si>
  <si>
    <t xml:space="preserve">Мероприятие 1.34 подпрограммы 3  </t>
  </si>
  <si>
    <t>Возмещение затрат за текущий ремонт жилых помещений гражданам, заключившим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</si>
  <si>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0330041</t>
  </si>
  <si>
    <t xml:space="preserve">Мероприятие 1.35 подпрограммы 3  </t>
  </si>
  <si>
    <t>Возмещение затрат специализированной службе по вопросам похоронного дела за ритуальные услуги по захоронению граждан, заключивших с Администрацией ЗАТО г. Железногорск договоры пожизненного содержания с иждивением в обмен на передачу жилого помещения в муниципальную собственность</t>
  </si>
  <si>
    <t>0330042</t>
  </si>
  <si>
    <t xml:space="preserve">Мероприятие 1.36 подпрограммы 3  </t>
  </si>
  <si>
    <t>0330002</t>
  </si>
  <si>
    <t xml:space="preserve">Мероприятие 1.37 подпрограммы 3  </t>
  </si>
  <si>
    <t>Изготовление печатной продукции для информирования населения о мерах социальной поддержки отдельных категорий граждан</t>
  </si>
  <si>
    <t>0330003</t>
  </si>
  <si>
    <t xml:space="preserve">Мероприятие 1.38 подпрограммы 3  </t>
  </si>
  <si>
    <t>Информирование населения ЗАТО Железногорск об изменениях в пенсионном обеспечении и о мерах социальной поддержки</t>
  </si>
  <si>
    <t>0330004</t>
  </si>
  <si>
    <t xml:space="preserve">Мероприятие 1.39 подпрограммы 3  </t>
  </si>
  <si>
    <t>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</t>
  </si>
  <si>
    <t>0330275</t>
  </si>
  <si>
    <t>224</t>
  </si>
  <si>
    <t>244</t>
  </si>
  <si>
    <t xml:space="preserve">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20.12.2005 №17-4294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
</t>
  </si>
  <si>
    <t>Освоение по факту по предъявленным счет-фактурам.</t>
  </si>
  <si>
    <t>По данному мероприятию бюджетные ассигнования зарезервированы.</t>
  </si>
  <si>
    <t>0327513</t>
  </si>
  <si>
    <t>0330031</t>
  </si>
  <si>
    <t>Руководитель УСЗН Администрации ЗАТО г. Железногорск</t>
  </si>
  <si>
    <t>Л.А. Дергачева</t>
  </si>
  <si>
    <t>В связи с увеличением размера трудовой пенсии с 01.02.2015, уменьшилась ежемесячная выплата пенсии за выслугу лет. Освоение по факту начисленной доплаты.</t>
  </si>
  <si>
    <t>В связи со смертью одного Почетного гражданина города.</t>
  </si>
  <si>
    <t>В связи со смертью одного Почетного гражданина ЗАТО.</t>
  </si>
  <si>
    <t>Освоено по факту предъявленным счет-фактурам.</t>
  </si>
  <si>
    <t xml:space="preserve">Мероприятие 1.40 подпрограммы 3  </t>
  </si>
  <si>
    <t>Изготовление нагрудного знака "Почетный гражданин ЗАТО Железногорск Красноярского края"</t>
  </si>
  <si>
    <t>0330019</t>
  </si>
  <si>
    <t xml:space="preserve">Администрация ЗАТО г. Железногорск
</t>
  </si>
  <si>
    <t xml:space="preserve">Мероприятие 1.41 подпрограммы 3  </t>
  </si>
  <si>
    <t>Софинансирование расхо дов на обеспечение беспре пятственного доступа к муниципальным учрежде ниям социальной инфра 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 во зон оказания услуг, санитарно-гигиенических помещений, прилегающих территорий, парковочных мест для инвалидов, осна щение системами с дубли рующими световыми устройствами, информаци онными табло с тактиль ной пространственно-рельеф ной информацией и другим оборудованием)</t>
  </si>
  <si>
    <t>0801</t>
  </si>
  <si>
    <t>0330010</t>
  </si>
  <si>
    <t>732</t>
  </si>
  <si>
    <t xml:space="preserve">Мероприятие 1.42 подпрограммы 3  </t>
  </si>
  <si>
    <t>Обеспечение беспре пятственного доступа к муниципальным учрежде ниям социальной инфра 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 во зон оказания услуг, санитарно-гигиенических помещений, прилегающих территорий, парковочных мест для инвалидов, осна щение системами с дубли рующими световыми устройствами, информаци онными табло с тактиль ной пространственно-рельеф ной информацией и другим оборудованием)</t>
  </si>
  <si>
    <t>0331095</t>
  </si>
  <si>
    <t>Расходы на обеспечение беспрепятственного доступа к муниципальным учреждениям социальной инфра структуры (устройство внешних пандусов, путей движения, входных групп, приобретение и установка подъемных устройств, замена лифтов, в том числе проведение необходимых согласований, обустройст во зон оказания услуг, санитарно-гигиенических помещений, прилегающих территорий, парковочных мест для инвалидов, осна щение системами с дубли рующими световыми устройствами, информаци онными табло с тактиль ной пространственно-рельефной информацией и другим оборудованием)</t>
  </si>
  <si>
    <t>0335027</t>
  </si>
  <si>
    <t xml:space="preserve">Неисполнение по заработной плате за счет возврата из ФСС по больничным листам. </t>
  </si>
  <si>
    <t>Нет обращений на расходы за стационарное обслуживание граждан, находящихся в трудной жизненной ситуации. Освоение по факту начисленных расходов.</t>
  </si>
  <si>
    <t>Отсутствие потребности в МБУК ЦД на сумму 1500,00 рублей. Освоение по факту проведенного мероприятия.</t>
  </si>
  <si>
    <t>В связи с уменьшением численности списочного состава детей на вручение новогодних подарков, оставшиеся денежные средства в сумме 26989,80 рублей возвращены в бюджет.</t>
  </si>
  <si>
    <t xml:space="preserve">Остаток средств в МБУК ЦД в сумме 189,00 рублей, в связи с закупкой коробок конфет для поздравления ветеранов по меньшей цене, чем планировалось. </t>
  </si>
  <si>
    <t>Один Почетный гражданин города не воспользовался  возмещением стоимости СКЛ.</t>
  </si>
  <si>
    <t>Освоены по факту предоставленных реестров.</t>
  </si>
  <si>
    <t>Отсутствие потребности в 2015 году.</t>
  </si>
  <si>
    <t>Освоено по факту предъявленных счет-фактурам.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</si>
</sst>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4" fontId="1" fillId="0" borderId="0" xfId="0" applyNumberFormat="1" applyFont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49" fontId="1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9"/>
  <sheetViews>
    <sheetView tabSelected="1" view="pageBreakPreview" zoomScale="80" zoomScaleNormal="100" zoomScaleSheetLayoutView="80" workbookViewId="0">
      <pane xSplit="2" ySplit="8" topLeftCell="I9" activePane="bottomRight" state="frozen"/>
      <selection pane="topRight" activeCell="C1" sqref="C1"/>
      <selection pane="bottomLeft" activeCell="A9" sqref="A9"/>
      <selection pane="bottomRight" activeCell="S45" sqref="S45"/>
    </sheetView>
  </sheetViews>
  <sheetFormatPr defaultColWidth="9.140625" defaultRowHeight="15"/>
  <cols>
    <col min="1" max="1" width="16.7109375" style="1" customWidth="1"/>
    <col min="2" max="2" width="25.28515625" style="1" customWidth="1"/>
    <col min="3" max="3" width="15.28515625" style="1" customWidth="1"/>
    <col min="4" max="4" width="5.85546875" style="1" customWidth="1"/>
    <col min="5" max="5" width="6.5703125" style="1" customWidth="1"/>
    <col min="6" max="6" width="9.140625" style="1"/>
    <col min="7" max="7" width="6.140625" style="1" customWidth="1"/>
    <col min="8" max="8" width="15.28515625" style="1" customWidth="1"/>
    <col min="9" max="9" width="15.5703125" style="1" customWidth="1"/>
    <col min="10" max="10" width="14.7109375" style="1" customWidth="1"/>
    <col min="11" max="11" width="13.85546875" style="1" customWidth="1"/>
    <col min="12" max="12" width="14" style="1" customWidth="1"/>
    <col min="13" max="13" width="14.7109375" style="1" customWidth="1"/>
    <col min="14" max="15" width="13.7109375" style="1" customWidth="1"/>
    <col min="16" max="16" width="16.140625" style="1" customWidth="1"/>
    <col min="17" max="17" width="15.140625" style="1" customWidth="1"/>
    <col min="18" max="18" width="15.7109375" style="1" customWidth="1"/>
    <col min="19" max="19" width="15.28515625" style="1" customWidth="1"/>
    <col min="20" max="20" width="23.42578125" style="1" customWidth="1"/>
    <col min="21" max="16384" width="9.140625" style="1"/>
  </cols>
  <sheetData>
    <row r="1" spans="1:20" ht="59.25" customHeight="1">
      <c r="R1" s="58" t="s">
        <v>42</v>
      </c>
      <c r="S1" s="59"/>
      <c r="T1" s="59"/>
    </row>
    <row r="2" spans="1:20" ht="75" customHeight="1">
      <c r="A2" s="73" t="s">
        <v>45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</row>
    <row r="3" spans="1:20" ht="26.25" customHeight="1">
      <c r="A3" s="68" t="s">
        <v>44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1:20">
      <c r="T4" s="1" t="s">
        <v>24</v>
      </c>
    </row>
    <row r="5" spans="1:20">
      <c r="A5" s="65" t="s">
        <v>9</v>
      </c>
      <c r="B5" s="65" t="s">
        <v>10</v>
      </c>
      <c r="C5" s="65" t="s">
        <v>11</v>
      </c>
      <c r="D5" s="65" t="s">
        <v>12</v>
      </c>
      <c r="E5" s="65"/>
      <c r="F5" s="65"/>
      <c r="G5" s="65"/>
      <c r="H5" s="65" t="s">
        <v>0</v>
      </c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 t="s">
        <v>1</v>
      </c>
    </row>
    <row r="6" spans="1:20" ht="24" customHeight="1">
      <c r="A6" s="66"/>
      <c r="B6" s="66"/>
      <c r="C6" s="66"/>
      <c r="D6" s="65" t="s">
        <v>2</v>
      </c>
      <c r="E6" s="65" t="s">
        <v>13</v>
      </c>
      <c r="F6" s="65" t="s">
        <v>3</v>
      </c>
      <c r="G6" s="65" t="s">
        <v>4</v>
      </c>
      <c r="H6" s="65" t="s">
        <v>49</v>
      </c>
      <c r="I6" s="65"/>
      <c r="J6" s="65" t="s">
        <v>50</v>
      </c>
      <c r="K6" s="65"/>
      <c r="L6" s="65"/>
      <c r="M6" s="65"/>
      <c r="N6" s="65"/>
      <c r="O6" s="65"/>
      <c r="P6" s="65"/>
      <c r="Q6" s="65"/>
      <c r="R6" s="71" t="s">
        <v>14</v>
      </c>
      <c r="S6" s="72"/>
      <c r="T6" s="65"/>
    </row>
    <row r="7" spans="1:20" ht="35.25" customHeight="1">
      <c r="A7" s="66"/>
      <c r="B7" s="66"/>
      <c r="C7" s="66"/>
      <c r="D7" s="66"/>
      <c r="E7" s="66"/>
      <c r="F7" s="66"/>
      <c r="G7" s="66"/>
      <c r="H7" s="66"/>
      <c r="I7" s="66"/>
      <c r="J7" s="65" t="s">
        <v>15</v>
      </c>
      <c r="K7" s="65"/>
      <c r="L7" s="65" t="s">
        <v>16</v>
      </c>
      <c r="M7" s="65"/>
      <c r="N7" s="65" t="s">
        <v>17</v>
      </c>
      <c r="O7" s="65"/>
      <c r="P7" s="65" t="s">
        <v>18</v>
      </c>
      <c r="Q7" s="65"/>
      <c r="R7" s="65" t="s">
        <v>30</v>
      </c>
      <c r="S7" s="65" t="s">
        <v>51</v>
      </c>
      <c r="T7" s="65"/>
    </row>
    <row r="8" spans="1:20" ht="33.75" customHeight="1">
      <c r="A8" s="66"/>
      <c r="B8" s="66"/>
      <c r="C8" s="66"/>
      <c r="D8" s="66"/>
      <c r="E8" s="66"/>
      <c r="F8" s="66"/>
      <c r="G8" s="66"/>
      <c r="H8" s="2" t="s">
        <v>5</v>
      </c>
      <c r="I8" s="2" t="s">
        <v>6</v>
      </c>
      <c r="J8" s="2" t="s">
        <v>5</v>
      </c>
      <c r="K8" s="2" t="s">
        <v>6</v>
      </c>
      <c r="L8" s="2" t="s">
        <v>5</v>
      </c>
      <c r="M8" s="2" t="s">
        <v>7</v>
      </c>
      <c r="N8" s="2" t="s">
        <v>5</v>
      </c>
      <c r="O8" s="2" t="s">
        <v>6</v>
      </c>
      <c r="P8" s="2" t="s">
        <v>5</v>
      </c>
      <c r="Q8" s="2" t="s">
        <v>6</v>
      </c>
      <c r="R8" s="67"/>
      <c r="S8" s="65"/>
      <c r="T8" s="65"/>
    </row>
    <row r="9" spans="1:20" ht="50.25" customHeight="1">
      <c r="A9" s="60" t="s">
        <v>19</v>
      </c>
      <c r="B9" s="50" t="s">
        <v>46</v>
      </c>
      <c r="C9" s="3" t="s">
        <v>21</v>
      </c>
      <c r="D9" s="2" t="s">
        <v>29</v>
      </c>
      <c r="E9" s="2" t="s">
        <v>29</v>
      </c>
      <c r="F9" s="6" t="s">
        <v>62</v>
      </c>
      <c r="G9" s="2" t="s">
        <v>29</v>
      </c>
      <c r="H9" s="19">
        <f t="shared" ref="H9:I9" si="0">H11+H12+H13+H14</f>
        <v>109592110.92</v>
      </c>
      <c r="I9" s="19">
        <f t="shared" si="0"/>
        <v>107067850.14</v>
      </c>
      <c r="J9" s="19">
        <f>J11+J12+J13+J14</f>
        <v>23875358.870000001</v>
      </c>
      <c r="K9" s="19">
        <f t="shared" ref="K9:S9" si="1">K11+K12+K13+K14</f>
        <v>20632643.400000002</v>
      </c>
      <c r="L9" s="19">
        <f>L11+L12+L13+L14</f>
        <v>50857132.93</v>
      </c>
      <c r="M9" s="19">
        <f t="shared" si="1"/>
        <v>45567362.960000001</v>
      </c>
      <c r="N9" s="19">
        <f t="shared" si="1"/>
        <v>73937976.860000014</v>
      </c>
      <c r="O9" s="19">
        <f t="shared" si="1"/>
        <v>69085689.640000001</v>
      </c>
      <c r="P9" s="19">
        <f>P11+P12+P13+P14</f>
        <v>103477728.97</v>
      </c>
      <c r="Q9" s="19">
        <f t="shared" si="1"/>
        <v>100837435.86</v>
      </c>
      <c r="R9" s="19">
        <f t="shared" si="1"/>
        <v>106799830</v>
      </c>
      <c r="S9" s="19">
        <f t="shared" si="1"/>
        <v>106799830</v>
      </c>
      <c r="T9" s="50"/>
    </row>
    <row r="10" spans="1:20" ht="30">
      <c r="A10" s="61"/>
      <c r="B10" s="56"/>
      <c r="C10" s="3" t="s">
        <v>20</v>
      </c>
      <c r="D10" s="3"/>
      <c r="E10" s="3"/>
      <c r="F10" s="3"/>
      <c r="G10" s="3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56"/>
    </row>
    <row r="11" spans="1:20" ht="62.25" customHeight="1">
      <c r="A11" s="51"/>
      <c r="B11" s="51"/>
      <c r="C11" s="3" t="s">
        <v>25</v>
      </c>
      <c r="D11" s="2">
        <v>732</v>
      </c>
      <c r="E11" s="2" t="s">
        <v>29</v>
      </c>
      <c r="F11" s="6" t="s">
        <v>62</v>
      </c>
      <c r="G11" s="2" t="s">
        <v>29</v>
      </c>
      <c r="H11" s="19">
        <f t="shared" ref="H11:I11" si="2">H17+H33+H43</f>
        <v>103498215.3</v>
      </c>
      <c r="I11" s="19">
        <f t="shared" si="2"/>
        <v>101097578.92</v>
      </c>
      <c r="J11" s="19">
        <f>J17+J33+J43</f>
        <v>23027850.109999999</v>
      </c>
      <c r="K11" s="19">
        <f t="shared" ref="K11:R11" si="3">K17+K33+K43</f>
        <v>19785134.640000001</v>
      </c>
      <c r="L11" s="19">
        <f t="shared" si="3"/>
        <v>49010380.170000002</v>
      </c>
      <c r="M11" s="19">
        <f t="shared" si="3"/>
        <v>43720610.200000003</v>
      </c>
      <c r="N11" s="19">
        <f t="shared" si="3"/>
        <v>71552023.100000009</v>
      </c>
      <c r="O11" s="19">
        <f t="shared" si="3"/>
        <v>66937886.880000003</v>
      </c>
      <c r="P11" s="19">
        <f t="shared" si="3"/>
        <v>97526908.049999997</v>
      </c>
      <c r="Q11" s="19">
        <f t="shared" si="3"/>
        <v>94948470.890000001</v>
      </c>
      <c r="R11" s="19">
        <f t="shared" si="3"/>
        <v>101751426</v>
      </c>
      <c r="S11" s="19">
        <f>S17+S33+S43</f>
        <v>101751426</v>
      </c>
      <c r="T11" s="56"/>
    </row>
    <row r="12" spans="1:20" ht="46.5" customHeight="1">
      <c r="A12" s="51"/>
      <c r="B12" s="51"/>
      <c r="C12" s="3" t="s">
        <v>26</v>
      </c>
      <c r="D12" s="2">
        <v>733</v>
      </c>
      <c r="E12" s="2" t="s">
        <v>29</v>
      </c>
      <c r="F12" s="6" t="s">
        <v>62</v>
      </c>
      <c r="G12" s="2" t="s">
        <v>29</v>
      </c>
      <c r="H12" s="19">
        <f t="shared" ref="H12:I12" si="4">H44</f>
        <v>1659886.1400000001</v>
      </c>
      <c r="I12" s="19">
        <f t="shared" si="4"/>
        <v>1648688.82</v>
      </c>
      <c r="J12" s="19">
        <f>J44</f>
        <v>222722.76</v>
      </c>
      <c r="K12" s="19">
        <f t="shared" ref="K12:S12" si="5">K44</f>
        <v>222722.76</v>
      </c>
      <c r="L12" s="19">
        <f t="shared" si="5"/>
        <v>531522.76</v>
      </c>
      <c r="M12" s="19">
        <f t="shared" si="5"/>
        <v>531522.76</v>
      </c>
      <c r="N12" s="19">
        <f t="shared" si="5"/>
        <v>886172.76</v>
      </c>
      <c r="O12" s="19">
        <f t="shared" si="5"/>
        <v>808572.76</v>
      </c>
      <c r="P12" s="19">
        <f t="shared" si="5"/>
        <v>1439277.76</v>
      </c>
      <c r="Q12" s="19">
        <f t="shared" si="5"/>
        <v>1410598.96</v>
      </c>
      <c r="R12" s="19">
        <f t="shared" si="5"/>
        <v>1315164</v>
      </c>
      <c r="S12" s="19">
        <f t="shared" si="5"/>
        <v>1315164</v>
      </c>
      <c r="T12" s="56"/>
    </row>
    <row r="13" spans="1:20" ht="45.75" customHeight="1">
      <c r="A13" s="51"/>
      <c r="B13" s="51"/>
      <c r="C13" s="3" t="s">
        <v>27</v>
      </c>
      <c r="D13" s="2">
        <v>734</v>
      </c>
      <c r="E13" s="2" t="s">
        <v>29</v>
      </c>
      <c r="F13" s="6" t="s">
        <v>62</v>
      </c>
      <c r="G13" s="2" t="s">
        <v>29</v>
      </c>
      <c r="H13" s="19">
        <f t="shared" ref="H13:I13" si="6">H45</f>
        <v>3585609.4800000004</v>
      </c>
      <c r="I13" s="19">
        <f t="shared" si="6"/>
        <v>3473182.4000000004</v>
      </c>
      <c r="J13" s="19">
        <f>J45</f>
        <v>624786</v>
      </c>
      <c r="K13" s="19">
        <f t="shared" ref="K13:S13" si="7">K45</f>
        <v>624786</v>
      </c>
      <c r="L13" s="19">
        <f t="shared" si="7"/>
        <v>1315230</v>
      </c>
      <c r="M13" s="19">
        <f t="shared" si="7"/>
        <v>1315230</v>
      </c>
      <c r="N13" s="19">
        <f t="shared" si="7"/>
        <v>1475781</v>
      </c>
      <c r="O13" s="19">
        <f t="shared" si="7"/>
        <v>1315230</v>
      </c>
      <c r="P13" s="19">
        <f t="shared" si="7"/>
        <v>3675243.16</v>
      </c>
      <c r="Q13" s="19">
        <f t="shared" si="7"/>
        <v>3642066.01</v>
      </c>
      <c r="R13" s="19">
        <f t="shared" si="7"/>
        <v>3659240</v>
      </c>
      <c r="S13" s="19">
        <f t="shared" si="7"/>
        <v>3659240</v>
      </c>
      <c r="T13" s="56"/>
    </row>
    <row r="14" spans="1:20" ht="45">
      <c r="A14" s="52"/>
      <c r="B14" s="52"/>
      <c r="C14" s="3" t="s">
        <v>28</v>
      </c>
      <c r="D14" s="6" t="s">
        <v>31</v>
      </c>
      <c r="E14" s="2" t="s">
        <v>29</v>
      </c>
      <c r="F14" s="6" t="s">
        <v>62</v>
      </c>
      <c r="G14" s="2" t="s">
        <v>29</v>
      </c>
      <c r="H14" s="19">
        <f t="shared" ref="H14:I14" si="8">H46</f>
        <v>848400</v>
      </c>
      <c r="I14" s="19">
        <f t="shared" si="8"/>
        <v>848400</v>
      </c>
      <c r="J14" s="19">
        <f>J46</f>
        <v>0</v>
      </c>
      <c r="K14" s="19">
        <f t="shared" ref="K14:S14" si="9">K46</f>
        <v>0</v>
      </c>
      <c r="L14" s="19">
        <f t="shared" si="9"/>
        <v>0</v>
      </c>
      <c r="M14" s="19">
        <f t="shared" si="9"/>
        <v>0</v>
      </c>
      <c r="N14" s="19">
        <f t="shared" si="9"/>
        <v>24000</v>
      </c>
      <c r="O14" s="19">
        <f t="shared" si="9"/>
        <v>24000</v>
      </c>
      <c r="P14" s="19">
        <f t="shared" si="9"/>
        <v>836300</v>
      </c>
      <c r="Q14" s="19">
        <f t="shared" si="9"/>
        <v>836300</v>
      </c>
      <c r="R14" s="19">
        <f t="shared" si="9"/>
        <v>74000</v>
      </c>
      <c r="S14" s="19">
        <f t="shared" si="9"/>
        <v>74000</v>
      </c>
      <c r="T14" s="70"/>
    </row>
    <row r="15" spans="1:20" ht="45">
      <c r="A15" s="50" t="s">
        <v>8</v>
      </c>
      <c r="B15" s="62" t="s">
        <v>41</v>
      </c>
      <c r="C15" s="3" t="s">
        <v>21</v>
      </c>
      <c r="D15" s="2" t="s">
        <v>29</v>
      </c>
      <c r="E15" s="2" t="s">
        <v>29</v>
      </c>
      <c r="F15" s="6" t="s">
        <v>54</v>
      </c>
      <c r="G15" s="2" t="s">
        <v>29</v>
      </c>
      <c r="H15" s="14">
        <f>H17</f>
        <v>35770853</v>
      </c>
      <c r="I15" s="14">
        <f t="shared" ref="I15:S15" si="10">I17</f>
        <v>35770853</v>
      </c>
      <c r="J15" s="14">
        <f t="shared" si="10"/>
        <v>7622028.2000000002</v>
      </c>
      <c r="K15" s="14">
        <f t="shared" si="10"/>
        <v>7560691.2400000002</v>
      </c>
      <c r="L15" s="14">
        <f t="shared" si="10"/>
        <v>17792763.460000001</v>
      </c>
      <c r="M15" s="14">
        <f t="shared" si="10"/>
        <v>17516114.91</v>
      </c>
      <c r="N15" s="14">
        <f t="shared" si="10"/>
        <v>26823697.460000001</v>
      </c>
      <c r="O15" s="14">
        <f t="shared" si="10"/>
        <v>26370076.060000002</v>
      </c>
      <c r="P15" s="14">
        <f t="shared" si="10"/>
        <v>37755455</v>
      </c>
      <c r="Q15" s="14">
        <f t="shared" si="10"/>
        <v>37755455</v>
      </c>
      <c r="R15" s="14">
        <f t="shared" si="10"/>
        <v>37726355</v>
      </c>
      <c r="S15" s="14">
        <f t="shared" si="10"/>
        <v>37726355</v>
      </c>
      <c r="T15" s="50"/>
    </row>
    <row r="16" spans="1:20" ht="30">
      <c r="A16" s="56"/>
      <c r="B16" s="63"/>
      <c r="C16" s="3" t="s">
        <v>20</v>
      </c>
      <c r="D16" s="3"/>
      <c r="E16" s="3"/>
      <c r="F16" s="3"/>
      <c r="G16" s="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56"/>
    </row>
    <row r="17" spans="1:20" ht="62.25" customHeight="1">
      <c r="A17" s="51"/>
      <c r="B17" s="64"/>
      <c r="C17" s="3" t="s">
        <v>25</v>
      </c>
      <c r="D17" s="2">
        <v>732</v>
      </c>
      <c r="E17" s="2" t="s">
        <v>29</v>
      </c>
      <c r="F17" s="6" t="s">
        <v>54</v>
      </c>
      <c r="G17" s="2" t="s">
        <v>29</v>
      </c>
      <c r="H17" s="14">
        <f>H21+H25+H26+H27+H28+H29+H30</f>
        <v>35770853</v>
      </c>
      <c r="I17" s="14">
        <f t="shared" ref="I17:S17" si="11">I21+I25+I26+I27+I28+I29+I30</f>
        <v>35770853</v>
      </c>
      <c r="J17" s="14">
        <f t="shared" si="11"/>
        <v>7622028.2000000002</v>
      </c>
      <c r="K17" s="14">
        <f t="shared" si="11"/>
        <v>7560691.2400000002</v>
      </c>
      <c r="L17" s="14">
        <f t="shared" si="11"/>
        <v>17792763.460000001</v>
      </c>
      <c r="M17" s="14">
        <f t="shared" si="11"/>
        <v>17516114.91</v>
      </c>
      <c r="N17" s="14">
        <f t="shared" si="11"/>
        <v>26823697.460000001</v>
      </c>
      <c r="O17" s="14">
        <f t="shared" si="11"/>
        <v>26370076.060000002</v>
      </c>
      <c r="P17" s="14">
        <f t="shared" si="11"/>
        <v>37755455</v>
      </c>
      <c r="Q17" s="14">
        <f t="shared" si="11"/>
        <v>37755455</v>
      </c>
      <c r="R17" s="14">
        <f t="shared" si="11"/>
        <v>37726355</v>
      </c>
      <c r="S17" s="14">
        <f t="shared" si="11"/>
        <v>37726355</v>
      </c>
      <c r="T17" s="56"/>
    </row>
    <row r="18" spans="1:20" ht="45">
      <c r="A18" s="50" t="s">
        <v>38</v>
      </c>
      <c r="B18" s="50" t="s">
        <v>47</v>
      </c>
      <c r="C18" s="8" t="s">
        <v>21</v>
      </c>
      <c r="D18" s="7" t="s">
        <v>29</v>
      </c>
      <c r="E18" s="7" t="s">
        <v>29</v>
      </c>
      <c r="F18" s="6" t="s">
        <v>48</v>
      </c>
      <c r="G18" s="7" t="s">
        <v>29</v>
      </c>
      <c r="H18" s="11">
        <f t="shared" ref="H18:S18" si="12">H21</f>
        <v>2992453</v>
      </c>
      <c r="I18" s="11">
        <f t="shared" si="12"/>
        <v>2992453</v>
      </c>
      <c r="J18" s="11">
        <f t="shared" si="12"/>
        <v>698510</v>
      </c>
      <c r="K18" s="11">
        <f t="shared" si="12"/>
        <v>638586</v>
      </c>
      <c r="L18" s="11">
        <f t="shared" si="12"/>
        <v>1360216</v>
      </c>
      <c r="M18" s="11">
        <f t="shared" si="12"/>
        <v>1360216</v>
      </c>
      <c r="N18" s="11">
        <f t="shared" si="12"/>
        <v>1990547</v>
      </c>
      <c r="O18" s="11">
        <f t="shared" si="12"/>
        <v>1961137.84</v>
      </c>
      <c r="P18" s="11">
        <f t="shared" si="12"/>
        <v>2774655</v>
      </c>
      <c r="Q18" s="11">
        <f t="shared" si="12"/>
        <v>2774655</v>
      </c>
      <c r="R18" s="11">
        <f t="shared" si="12"/>
        <v>2774655</v>
      </c>
      <c r="S18" s="11">
        <f t="shared" si="12"/>
        <v>2774655</v>
      </c>
      <c r="T18" s="62"/>
    </row>
    <row r="19" spans="1:20" ht="30">
      <c r="A19" s="56"/>
      <c r="B19" s="56"/>
      <c r="C19" s="8" t="s">
        <v>20</v>
      </c>
      <c r="D19" s="8"/>
      <c r="E19" s="8"/>
      <c r="F19" s="8"/>
      <c r="G19" s="8"/>
      <c r="H19" s="8"/>
      <c r="I19" s="8"/>
      <c r="J19" s="10"/>
      <c r="K19" s="11"/>
      <c r="L19" s="11"/>
      <c r="M19" s="11"/>
      <c r="N19" s="11"/>
      <c r="O19" s="11"/>
      <c r="P19" s="11"/>
      <c r="Q19" s="11"/>
      <c r="R19" s="11"/>
      <c r="S19" s="11"/>
      <c r="T19" s="63"/>
    </row>
    <row r="20" spans="1:20" ht="221.25" customHeight="1">
      <c r="A20" s="51"/>
      <c r="B20" s="51"/>
      <c r="C20" s="50" t="s">
        <v>25</v>
      </c>
      <c r="D20" s="60">
        <v>732</v>
      </c>
      <c r="E20" s="60">
        <v>1002</v>
      </c>
      <c r="F20" s="57" t="s">
        <v>48</v>
      </c>
      <c r="G20" s="9" t="s">
        <v>32</v>
      </c>
      <c r="H20" s="8"/>
      <c r="I20" s="8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64"/>
    </row>
    <row r="21" spans="1:20" ht="66.75" customHeight="1">
      <c r="A21" s="52"/>
      <c r="B21" s="52"/>
      <c r="C21" s="70"/>
      <c r="D21" s="81"/>
      <c r="E21" s="80"/>
      <c r="F21" s="81"/>
      <c r="G21" s="33">
        <v>611</v>
      </c>
      <c r="H21" s="11">
        <v>2992453</v>
      </c>
      <c r="I21" s="11">
        <v>2992453</v>
      </c>
      <c r="J21" s="11">
        <v>698510</v>
      </c>
      <c r="K21" s="11">
        <v>638586</v>
      </c>
      <c r="L21" s="15">
        <v>1360216</v>
      </c>
      <c r="M21" s="15">
        <v>1360216</v>
      </c>
      <c r="N21" s="11">
        <v>1990547</v>
      </c>
      <c r="O21" s="11">
        <v>1961137.84</v>
      </c>
      <c r="P21" s="11">
        <v>2774655</v>
      </c>
      <c r="Q21" s="11">
        <v>2774655</v>
      </c>
      <c r="R21" s="11">
        <v>2774655</v>
      </c>
      <c r="S21" s="11">
        <v>2774655</v>
      </c>
      <c r="T21" s="75"/>
    </row>
    <row r="22" spans="1:20" ht="49.5" customHeight="1">
      <c r="A22" s="50" t="s">
        <v>39</v>
      </c>
      <c r="B22" s="50" t="s">
        <v>52</v>
      </c>
      <c r="C22" s="8" t="s">
        <v>21</v>
      </c>
      <c r="D22" s="7" t="s">
        <v>29</v>
      </c>
      <c r="E22" s="7" t="s">
        <v>29</v>
      </c>
      <c r="F22" s="6" t="s">
        <v>53</v>
      </c>
      <c r="G22" s="7" t="s">
        <v>29</v>
      </c>
      <c r="H22" s="11">
        <f>H25+H30+H26+H27+H28+H29</f>
        <v>32778400</v>
      </c>
      <c r="I22" s="11">
        <f t="shared" ref="I22:S22" si="13">I25+I30+I26+I27+I28+I29</f>
        <v>32778400</v>
      </c>
      <c r="J22" s="11">
        <f t="shared" si="13"/>
        <v>6923518.2000000002</v>
      </c>
      <c r="K22" s="11">
        <f t="shared" si="13"/>
        <v>6922105.2400000002</v>
      </c>
      <c r="L22" s="11">
        <f t="shared" si="13"/>
        <v>16432547.460000001</v>
      </c>
      <c r="M22" s="11">
        <f t="shared" si="13"/>
        <v>16155898.91</v>
      </c>
      <c r="N22" s="11">
        <f t="shared" si="13"/>
        <v>24833150.460000001</v>
      </c>
      <c r="O22" s="11">
        <f t="shared" si="13"/>
        <v>24408938.219999999</v>
      </c>
      <c r="P22" s="11">
        <f t="shared" si="13"/>
        <v>34980800</v>
      </c>
      <c r="Q22" s="11">
        <f t="shared" si="13"/>
        <v>34980800</v>
      </c>
      <c r="R22" s="11">
        <f t="shared" si="13"/>
        <v>34951700</v>
      </c>
      <c r="S22" s="11">
        <f t="shared" si="13"/>
        <v>34951700</v>
      </c>
      <c r="T22" s="76"/>
    </row>
    <row r="23" spans="1:20" ht="30">
      <c r="A23" s="56"/>
      <c r="B23" s="56"/>
      <c r="C23" s="8" t="s">
        <v>20</v>
      </c>
      <c r="D23" s="8"/>
      <c r="E23" s="8"/>
      <c r="F23" s="8"/>
      <c r="G23" s="8"/>
      <c r="H23" s="8"/>
      <c r="I23" s="8"/>
      <c r="J23" s="10"/>
      <c r="K23" s="11"/>
      <c r="L23" s="11"/>
      <c r="M23" s="11"/>
      <c r="N23" s="11"/>
      <c r="O23" s="11"/>
      <c r="P23" s="11"/>
      <c r="Q23" s="11"/>
      <c r="R23" s="11"/>
      <c r="S23" s="11"/>
      <c r="T23" s="77"/>
    </row>
    <row r="24" spans="1:20" ht="21" customHeight="1">
      <c r="A24" s="51"/>
      <c r="B24" s="51"/>
      <c r="C24" s="50" t="s">
        <v>25</v>
      </c>
      <c r="D24" s="60">
        <v>732</v>
      </c>
      <c r="E24" s="60">
        <v>1002</v>
      </c>
      <c r="F24" s="57" t="s">
        <v>53</v>
      </c>
      <c r="G24" s="9" t="s">
        <v>32</v>
      </c>
      <c r="H24" s="8"/>
      <c r="I24" s="8"/>
      <c r="J24" s="10"/>
      <c r="K24" s="10"/>
      <c r="L24" s="10"/>
      <c r="M24" s="10"/>
      <c r="N24" s="10"/>
      <c r="O24" s="22"/>
      <c r="P24" s="10"/>
      <c r="Q24" s="10"/>
      <c r="R24" s="10"/>
      <c r="S24" s="10"/>
      <c r="T24" s="78"/>
    </row>
    <row r="25" spans="1:20" ht="27" customHeight="1">
      <c r="A25" s="51"/>
      <c r="B25" s="51"/>
      <c r="C25" s="56"/>
      <c r="D25" s="82"/>
      <c r="E25" s="83"/>
      <c r="F25" s="82"/>
      <c r="G25" s="7">
        <v>111</v>
      </c>
      <c r="H25" s="11">
        <v>6987987</v>
      </c>
      <c r="I25" s="11">
        <v>6987987</v>
      </c>
      <c r="J25" s="11">
        <v>1562400</v>
      </c>
      <c r="K25" s="11">
        <v>1562399.84</v>
      </c>
      <c r="L25" s="15">
        <v>3515400</v>
      </c>
      <c r="M25" s="15">
        <v>3515399.84</v>
      </c>
      <c r="N25" s="11">
        <v>5273100</v>
      </c>
      <c r="O25" s="21">
        <v>5180862.38</v>
      </c>
      <c r="P25" s="11">
        <v>7262400</v>
      </c>
      <c r="Q25" s="11">
        <v>7262400</v>
      </c>
      <c r="R25" s="11">
        <v>7265065</v>
      </c>
      <c r="S25" s="11">
        <v>7265065</v>
      </c>
      <c r="T25" s="78"/>
    </row>
    <row r="26" spans="1:20" ht="27" customHeight="1">
      <c r="A26" s="51"/>
      <c r="B26" s="51"/>
      <c r="C26" s="56"/>
      <c r="D26" s="82"/>
      <c r="E26" s="83"/>
      <c r="F26" s="82"/>
      <c r="G26" s="25">
        <v>112</v>
      </c>
      <c r="H26" s="11">
        <v>0</v>
      </c>
      <c r="I26" s="11">
        <v>0</v>
      </c>
      <c r="J26" s="11">
        <v>1170</v>
      </c>
      <c r="K26" s="15">
        <v>1170</v>
      </c>
      <c r="L26" s="15">
        <v>1505</v>
      </c>
      <c r="M26" s="15">
        <v>1499.33</v>
      </c>
      <c r="N26" s="11">
        <v>1570</v>
      </c>
      <c r="O26" s="21">
        <v>1558.04</v>
      </c>
      <c r="P26" s="11">
        <v>1817.08</v>
      </c>
      <c r="Q26" s="11">
        <v>1817.08</v>
      </c>
      <c r="R26" s="11">
        <v>0</v>
      </c>
      <c r="S26" s="11">
        <v>0</v>
      </c>
      <c r="T26" s="78"/>
    </row>
    <row r="27" spans="1:20" ht="27" customHeight="1">
      <c r="A27" s="51"/>
      <c r="B27" s="51"/>
      <c r="C27" s="56"/>
      <c r="D27" s="82"/>
      <c r="E27" s="83"/>
      <c r="F27" s="82"/>
      <c r="G27" s="25">
        <v>244</v>
      </c>
      <c r="H27" s="11">
        <v>1162307.83</v>
      </c>
      <c r="I27" s="11">
        <v>1162307.83</v>
      </c>
      <c r="J27" s="15">
        <v>84463.66</v>
      </c>
      <c r="K27" s="15">
        <v>83050.86</v>
      </c>
      <c r="L27" s="15">
        <v>604429.46</v>
      </c>
      <c r="M27" s="15">
        <v>327787.2</v>
      </c>
      <c r="N27" s="11">
        <v>778884.46</v>
      </c>
      <c r="O27" s="21">
        <v>446924.66</v>
      </c>
      <c r="P27" s="11">
        <v>1188593.92</v>
      </c>
      <c r="Q27" s="11">
        <v>1188593.92</v>
      </c>
      <c r="R27" s="11">
        <v>1182055</v>
      </c>
      <c r="S27" s="11">
        <v>1182055</v>
      </c>
      <c r="T27" s="78"/>
    </row>
    <row r="28" spans="1:20" ht="27" customHeight="1">
      <c r="A28" s="51"/>
      <c r="B28" s="51"/>
      <c r="C28" s="56"/>
      <c r="D28" s="82"/>
      <c r="E28" s="83"/>
      <c r="F28" s="82"/>
      <c r="G28" s="25">
        <v>611</v>
      </c>
      <c r="H28" s="11">
        <v>24578493</v>
      </c>
      <c r="I28" s="11">
        <v>24578493</v>
      </c>
      <c r="J28" s="11">
        <v>5275484.54</v>
      </c>
      <c r="K28" s="15">
        <v>5275484.54</v>
      </c>
      <c r="L28" s="15">
        <v>12310763</v>
      </c>
      <c r="M28" s="15">
        <v>12310762.539999999</v>
      </c>
      <c r="N28" s="11">
        <v>18777795</v>
      </c>
      <c r="O28" s="21">
        <v>18777794.539999999</v>
      </c>
      <c r="P28" s="11">
        <v>26523680</v>
      </c>
      <c r="Q28" s="11">
        <v>26523680</v>
      </c>
      <c r="R28" s="11">
        <v>26494580</v>
      </c>
      <c r="S28" s="11">
        <v>26494580</v>
      </c>
      <c r="T28" s="78"/>
    </row>
    <row r="29" spans="1:20" ht="25.5" customHeight="1">
      <c r="A29" s="51"/>
      <c r="B29" s="51"/>
      <c r="C29" s="56"/>
      <c r="D29" s="82"/>
      <c r="E29" s="83"/>
      <c r="F29" s="82"/>
      <c r="G29" s="25">
        <v>831</v>
      </c>
      <c r="H29" s="11">
        <v>4000</v>
      </c>
      <c r="I29" s="11">
        <v>4000</v>
      </c>
      <c r="J29" s="11">
        <v>0</v>
      </c>
      <c r="K29" s="15">
        <v>0</v>
      </c>
      <c r="L29" s="15">
        <v>0</v>
      </c>
      <c r="M29" s="15">
        <v>0</v>
      </c>
      <c r="N29" s="11">
        <v>0</v>
      </c>
      <c r="O29" s="21">
        <v>0</v>
      </c>
      <c r="P29" s="11">
        <v>0</v>
      </c>
      <c r="Q29" s="11">
        <v>0</v>
      </c>
      <c r="R29" s="11">
        <v>0</v>
      </c>
      <c r="S29" s="11">
        <v>0</v>
      </c>
      <c r="T29" s="78"/>
    </row>
    <row r="30" spans="1:20" ht="29.25" customHeight="1">
      <c r="A30" s="52"/>
      <c r="B30" s="52"/>
      <c r="C30" s="70"/>
      <c r="D30" s="81"/>
      <c r="E30" s="80"/>
      <c r="F30" s="81"/>
      <c r="G30" s="7">
        <v>852</v>
      </c>
      <c r="H30" s="11">
        <v>45612.17</v>
      </c>
      <c r="I30" s="11">
        <v>45612.17</v>
      </c>
      <c r="J30" s="11">
        <v>0</v>
      </c>
      <c r="K30" s="15">
        <v>0</v>
      </c>
      <c r="L30" s="15">
        <v>450</v>
      </c>
      <c r="M30" s="15">
        <v>450</v>
      </c>
      <c r="N30" s="11">
        <v>1801</v>
      </c>
      <c r="O30" s="21">
        <v>1798.6</v>
      </c>
      <c r="P30" s="11">
        <v>4309</v>
      </c>
      <c r="Q30" s="11">
        <v>4309</v>
      </c>
      <c r="R30" s="11">
        <v>10000</v>
      </c>
      <c r="S30" s="11">
        <v>10000</v>
      </c>
      <c r="T30" s="79"/>
    </row>
    <row r="31" spans="1:20" ht="45">
      <c r="A31" s="50" t="s">
        <v>22</v>
      </c>
      <c r="B31" s="76" t="s">
        <v>55</v>
      </c>
      <c r="C31" s="4" t="s">
        <v>21</v>
      </c>
      <c r="D31" s="10" t="s">
        <v>29</v>
      </c>
      <c r="E31" s="10" t="s">
        <v>29</v>
      </c>
      <c r="F31" s="9" t="s">
        <v>61</v>
      </c>
      <c r="G31" s="10" t="s">
        <v>29</v>
      </c>
      <c r="H31" s="30">
        <f>H33</f>
        <v>41138500</v>
      </c>
      <c r="I31" s="30">
        <f t="shared" ref="I31:S31" si="14">I33</f>
        <v>41127404.829999998</v>
      </c>
      <c r="J31" s="30">
        <f t="shared" si="14"/>
        <v>10291148.75</v>
      </c>
      <c r="K31" s="30">
        <f t="shared" si="14"/>
        <v>9165906.3399999999</v>
      </c>
      <c r="L31" s="30">
        <f t="shared" si="14"/>
        <v>20766759.5</v>
      </c>
      <c r="M31" s="31">
        <f t="shared" si="14"/>
        <v>19178979.23</v>
      </c>
      <c r="N31" s="31">
        <f t="shared" si="14"/>
        <v>30219610.27</v>
      </c>
      <c r="O31" s="31">
        <f t="shared" si="14"/>
        <v>28833305.890000001</v>
      </c>
      <c r="P31" s="31">
        <f t="shared" si="14"/>
        <v>41537900</v>
      </c>
      <c r="Q31" s="31">
        <f t="shared" si="14"/>
        <v>41530292.18</v>
      </c>
      <c r="R31" s="31">
        <f t="shared" si="14"/>
        <v>42286000</v>
      </c>
      <c r="S31" s="31">
        <f t="shared" si="14"/>
        <v>42286000</v>
      </c>
      <c r="T31" s="50"/>
    </row>
    <row r="32" spans="1:20" ht="30">
      <c r="A32" s="56"/>
      <c r="B32" s="77"/>
      <c r="C32" s="4" t="s">
        <v>20</v>
      </c>
      <c r="D32" s="4"/>
      <c r="E32" s="4"/>
      <c r="F32" s="4"/>
      <c r="G32" s="4"/>
      <c r="H32" s="16"/>
      <c r="I32" s="16"/>
      <c r="J32" s="17"/>
      <c r="K32" s="14"/>
      <c r="L32" s="14"/>
      <c r="M32" s="14"/>
      <c r="N32" s="14"/>
      <c r="O32" s="14"/>
      <c r="P32" s="14"/>
      <c r="Q32" s="14"/>
      <c r="R32" s="14"/>
      <c r="S32" s="14"/>
      <c r="T32" s="56"/>
    </row>
    <row r="33" spans="1:20" ht="108" customHeight="1">
      <c r="A33" s="51"/>
      <c r="B33" s="78"/>
      <c r="C33" s="4" t="s">
        <v>25</v>
      </c>
      <c r="D33" s="10">
        <v>732</v>
      </c>
      <c r="E33" s="10" t="s">
        <v>29</v>
      </c>
      <c r="F33" s="9" t="s">
        <v>61</v>
      </c>
      <c r="G33" s="10" t="s">
        <v>29</v>
      </c>
      <c r="H33" s="30">
        <f>H37+H39+H38+H40</f>
        <v>41138500</v>
      </c>
      <c r="I33" s="31">
        <f t="shared" ref="I33:S33" si="15">I37+I39+I38+I40</f>
        <v>41127404.829999998</v>
      </c>
      <c r="J33" s="31">
        <f t="shared" si="15"/>
        <v>10291148.75</v>
      </c>
      <c r="K33" s="31">
        <f t="shared" si="15"/>
        <v>9165906.3399999999</v>
      </c>
      <c r="L33" s="31">
        <f t="shared" si="15"/>
        <v>20766759.5</v>
      </c>
      <c r="M33" s="31">
        <f t="shared" si="15"/>
        <v>19178979.23</v>
      </c>
      <c r="N33" s="31">
        <f t="shared" si="15"/>
        <v>30219610.27</v>
      </c>
      <c r="O33" s="31">
        <f t="shared" si="15"/>
        <v>28833305.890000001</v>
      </c>
      <c r="P33" s="31">
        <f t="shared" si="15"/>
        <v>41537900</v>
      </c>
      <c r="Q33" s="31">
        <f t="shared" si="15"/>
        <v>41530292.18</v>
      </c>
      <c r="R33" s="31">
        <f t="shared" si="15"/>
        <v>42286000</v>
      </c>
      <c r="S33" s="31">
        <f t="shared" si="15"/>
        <v>42286000</v>
      </c>
      <c r="T33" s="56"/>
    </row>
    <row r="34" spans="1:20" ht="130.5" customHeight="1">
      <c r="A34" s="50" t="s">
        <v>40</v>
      </c>
      <c r="B34" s="50" t="s">
        <v>179</v>
      </c>
      <c r="C34" s="34" t="s">
        <v>21</v>
      </c>
      <c r="D34" s="12" t="s">
        <v>29</v>
      </c>
      <c r="E34" s="12" t="s">
        <v>29</v>
      </c>
      <c r="F34" s="6" t="s">
        <v>182</v>
      </c>
      <c r="G34" s="12" t="s">
        <v>29</v>
      </c>
      <c r="H34" s="11">
        <f>H37+H40+H38+H39</f>
        <v>41138500</v>
      </c>
      <c r="I34" s="11">
        <f t="shared" ref="I34:S34" si="16">I37+I40+I38+I39</f>
        <v>41127404.829999998</v>
      </c>
      <c r="J34" s="11">
        <f t="shared" si="16"/>
        <v>10291148.75</v>
      </c>
      <c r="K34" s="11">
        <f t="shared" si="16"/>
        <v>9165906.3399999999</v>
      </c>
      <c r="L34" s="11">
        <f t="shared" si="16"/>
        <v>20766759.5</v>
      </c>
      <c r="M34" s="11">
        <f t="shared" si="16"/>
        <v>19178979.23</v>
      </c>
      <c r="N34" s="11">
        <f t="shared" si="16"/>
        <v>30219610.27</v>
      </c>
      <c r="O34" s="11">
        <f t="shared" si="16"/>
        <v>28833305.890000001</v>
      </c>
      <c r="P34" s="11">
        <f t="shared" si="16"/>
        <v>41537900</v>
      </c>
      <c r="Q34" s="11">
        <f t="shared" si="16"/>
        <v>41530292.18</v>
      </c>
      <c r="R34" s="11">
        <f t="shared" si="16"/>
        <v>42286000</v>
      </c>
      <c r="S34" s="11">
        <f t="shared" si="16"/>
        <v>42286000</v>
      </c>
      <c r="T34" s="53" t="s">
        <v>204</v>
      </c>
    </row>
    <row r="35" spans="1:20" ht="30">
      <c r="A35" s="51"/>
      <c r="B35" s="51"/>
      <c r="C35" s="8" t="s">
        <v>20</v>
      </c>
      <c r="D35" s="8"/>
      <c r="E35" s="8"/>
      <c r="F35" s="8"/>
      <c r="G35" s="8"/>
      <c r="H35" s="8"/>
      <c r="I35" s="8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84"/>
    </row>
    <row r="36" spans="1:20" ht="22.5" customHeight="1">
      <c r="A36" s="51"/>
      <c r="B36" s="51"/>
      <c r="C36" s="50" t="s">
        <v>25</v>
      </c>
      <c r="D36" s="60">
        <v>732</v>
      </c>
      <c r="E36" s="60">
        <v>1006</v>
      </c>
      <c r="F36" s="57" t="s">
        <v>182</v>
      </c>
      <c r="G36" s="9" t="s">
        <v>32</v>
      </c>
      <c r="H36" s="8"/>
      <c r="I36" s="8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84"/>
    </row>
    <row r="37" spans="1:20" ht="46.5" customHeight="1">
      <c r="A37" s="51"/>
      <c r="B37" s="51"/>
      <c r="C37" s="51"/>
      <c r="D37" s="83"/>
      <c r="E37" s="83"/>
      <c r="F37" s="85"/>
      <c r="G37" s="12">
        <v>121</v>
      </c>
      <c r="H37" s="11">
        <v>35754500</v>
      </c>
      <c r="I37" s="11">
        <v>35743404.829999998</v>
      </c>
      <c r="J37" s="11">
        <v>9188520</v>
      </c>
      <c r="K37" s="11">
        <v>8270673.9100000001</v>
      </c>
      <c r="L37" s="15">
        <v>18405890</v>
      </c>
      <c r="M37" s="15">
        <v>16990888.050000001</v>
      </c>
      <c r="N37" s="11">
        <v>26608490</v>
      </c>
      <c r="O37" s="11">
        <v>25371304.23</v>
      </c>
      <c r="P37" s="11">
        <v>36201300</v>
      </c>
      <c r="Q37" s="11">
        <v>36193692.18</v>
      </c>
      <c r="R37" s="11">
        <v>37091080</v>
      </c>
      <c r="S37" s="11">
        <v>37091080</v>
      </c>
      <c r="T37" s="54"/>
    </row>
    <row r="38" spans="1:20" ht="43.5" customHeight="1">
      <c r="A38" s="51"/>
      <c r="B38" s="51"/>
      <c r="C38" s="51"/>
      <c r="D38" s="83"/>
      <c r="E38" s="83"/>
      <c r="F38" s="85"/>
      <c r="G38" s="25">
        <v>122</v>
      </c>
      <c r="H38" s="11">
        <v>5330.81</v>
      </c>
      <c r="I38" s="11">
        <v>5330.81</v>
      </c>
      <c r="J38" s="11">
        <v>975</v>
      </c>
      <c r="K38" s="11">
        <v>975</v>
      </c>
      <c r="L38" s="15">
        <v>1970</v>
      </c>
      <c r="M38" s="15">
        <v>1969.5</v>
      </c>
      <c r="N38" s="11">
        <v>3139.5</v>
      </c>
      <c r="O38" s="11">
        <v>3139.5</v>
      </c>
      <c r="P38" s="11">
        <v>5667.57</v>
      </c>
      <c r="Q38" s="11">
        <v>5667.57</v>
      </c>
      <c r="R38" s="11">
        <v>0</v>
      </c>
      <c r="S38" s="11">
        <v>0</v>
      </c>
      <c r="T38" s="54"/>
    </row>
    <row r="39" spans="1:20" ht="42" customHeight="1">
      <c r="A39" s="51"/>
      <c r="B39" s="51"/>
      <c r="C39" s="51"/>
      <c r="D39" s="83"/>
      <c r="E39" s="83"/>
      <c r="F39" s="85"/>
      <c r="G39" s="25">
        <v>244</v>
      </c>
      <c r="H39" s="11">
        <v>5360690.01</v>
      </c>
      <c r="I39" s="11">
        <v>5360690.01</v>
      </c>
      <c r="J39" s="15">
        <v>1099935</v>
      </c>
      <c r="K39" s="11">
        <v>892538.68</v>
      </c>
      <c r="L39" s="15">
        <v>2355462</v>
      </c>
      <c r="M39" s="15">
        <v>2182774.48</v>
      </c>
      <c r="N39" s="11">
        <v>3602824.52</v>
      </c>
      <c r="O39" s="11">
        <v>3453886.51</v>
      </c>
      <c r="P39" s="11">
        <v>5324238.03</v>
      </c>
      <c r="Q39" s="11">
        <v>5324238.03</v>
      </c>
      <c r="R39" s="11">
        <v>5188045</v>
      </c>
      <c r="S39" s="11">
        <v>5188045</v>
      </c>
      <c r="T39" s="54"/>
    </row>
    <row r="40" spans="1:20" ht="45.75" customHeight="1">
      <c r="A40" s="52"/>
      <c r="B40" s="52"/>
      <c r="C40" s="52"/>
      <c r="D40" s="80"/>
      <c r="E40" s="80"/>
      <c r="F40" s="86"/>
      <c r="G40" s="12">
        <v>852</v>
      </c>
      <c r="H40" s="11">
        <v>17979.18</v>
      </c>
      <c r="I40" s="11">
        <v>17979.18</v>
      </c>
      <c r="J40" s="11">
        <v>1718.75</v>
      </c>
      <c r="K40" s="11">
        <v>1718.75</v>
      </c>
      <c r="L40" s="15">
        <v>3437.5</v>
      </c>
      <c r="M40" s="15">
        <v>3347.2</v>
      </c>
      <c r="N40" s="11">
        <v>5156.25</v>
      </c>
      <c r="O40" s="21">
        <v>4975.6499999999996</v>
      </c>
      <c r="P40" s="11">
        <v>6694.4</v>
      </c>
      <c r="Q40" s="11">
        <v>6694.4</v>
      </c>
      <c r="R40" s="11">
        <v>6875</v>
      </c>
      <c r="S40" s="11">
        <v>6875</v>
      </c>
      <c r="T40" s="55"/>
    </row>
    <row r="41" spans="1:20" ht="45">
      <c r="A41" s="50" t="s">
        <v>33</v>
      </c>
      <c r="B41" s="76" t="s">
        <v>56</v>
      </c>
      <c r="C41" s="4" t="s">
        <v>21</v>
      </c>
      <c r="D41" s="5" t="s">
        <v>29</v>
      </c>
      <c r="E41" s="5" t="s">
        <v>29</v>
      </c>
      <c r="F41" s="6" t="s">
        <v>60</v>
      </c>
      <c r="G41" s="5" t="s">
        <v>29</v>
      </c>
      <c r="H41" s="14">
        <f>H43+H44+H45+H46</f>
        <v>32682757.920000002</v>
      </c>
      <c r="I41" s="14">
        <f t="shared" ref="I41:S41" si="17">I43+I44+I45+I46</f>
        <v>30169592.310000002</v>
      </c>
      <c r="J41" s="14">
        <f t="shared" si="17"/>
        <v>5962181.9200000009</v>
      </c>
      <c r="K41" s="14">
        <f t="shared" si="17"/>
        <v>3906045.8199999994</v>
      </c>
      <c r="L41" s="14">
        <f t="shared" si="17"/>
        <v>12297609.970000001</v>
      </c>
      <c r="M41" s="14">
        <f t="shared" si="17"/>
        <v>8872268.8200000003</v>
      </c>
      <c r="N41" s="14">
        <f t="shared" si="17"/>
        <v>16894669.130000003</v>
      </c>
      <c r="O41" s="14">
        <f t="shared" si="17"/>
        <v>13882307.689999999</v>
      </c>
      <c r="P41" s="14">
        <f t="shared" si="17"/>
        <v>24184373.970000003</v>
      </c>
      <c r="Q41" s="14">
        <f t="shared" si="17"/>
        <v>21551688.68</v>
      </c>
      <c r="R41" s="14">
        <f>R43+R44+R45+R46</f>
        <v>26787475</v>
      </c>
      <c r="S41" s="14">
        <f t="shared" si="17"/>
        <v>26787475</v>
      </c>
      <c r="T41" s="50"/>
    </row>
    <row r="42" spans="1:20" ht="30">
      <c r="A42" s="56"/>
      <c r="B42" s="77"/>
      <c r="C42" s="4" t="s">
        <v>20</v>
      </c>
      <c r="D42" s="4"/>
      <c r="E42" s="4"/>
      <c r="F42" s="4"/>
      <c r="G42" s="4"/>
      <c r="H42" s="16"/>
      <c r="I42" s="16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56"/>
    </row>
    <row r="43" spans="1:20" ht="62.25" customHeight="1">
      <c r="A43" s="51"/>
      <c r="B43" s="78"/>
      <c r="C43" s="4" t="s">
        <v>25</v>
      </c>
      <c r="D43" s="5">
        <v>732</v>
      </c>
      <c r="E43" s="5" t="s">
        <v>29</v>
      </c>
      <c r="F43" s="6" t="s">
        <v>60</v>
      </c>
      <c r="G43" s="5" t="s">
        <v>29</v>
      </c>
      <c r="H43" s="30">
        <f>H50+H54+H58+H62+H66+H70+H74+H78+H82+H88+H92+H96+H108+H114+H123+H127+H131+H155+H159+H163+H167+H171+H175+H179+H183+H187+H191+H195+H199+H204+H208+H212+H221+H227+H233</f>
        <v>26588862.300000001</v>
      </c>
      <c r="I43" s="30">
        <f>I50+I54+I58+I62+I66+I70+I74+I78+I82+I88+I92+I96+I108+I114+I123+I127+I131+I155+I159+I163+I167+I171+I175+I179+I183+I187+I191+I195+I199+I204+I208+I212+I221+I227+I233</f>
        <v>24199321.09</v>
      </c>
      <c r="J43" s="30">
        <f t="shared" ref="J43:Q43" si="18">J50+J54+J58+J62+J66+J70+J74+J78+J82+J88+J92+J96+J108+J114+J123+J127+J131+J155+J159+J163+J167+J171+J175+J179+J183+J187+J191+J195+J199+J204+J208+J212+J221+J227+J233</f>
        <v>5114673.1600000011</v>
      </c>
      <c r="K43" s="30">
        <f t="shared" si="18"/>
        <v>3058537.0599999996</v>
      </c>
      <c r="L43" s="30">
        <f t="shared" si="18"/>
        <v>10450857.210000001</v>
      </c>
      <c r="M43" s="30">
        <f t="shared" si="18"/>
        <v>7025516.0599999996</v>
      </c>
      <c r="N43" s="30">
        <f t="shared" si="18"/>
        <v>14508715.370000001</v>
      </c>
      <c r="O43" s="30">
        <f t="shared" si="18"/>
        <v>11734504.93</v>
      </c>
      <c r="P43" s="30">
        <f>P50+P54+P58+P62+P66+P70+P74+P78+P82+P88+P92+P96+P108+P114+P123+P127+P131+P155+P159+P163+P167+P171+P175+P179+P183+P187+P191+P195+P199+P204+P208+P212+P221+P227+P233</f>
        <v>18233553.050000001</v>
      </c>
      <c r="Q43" s="30">
        <f t="shared" si="18"/>
        <v>15662723.709999999</v>
      </c>
      <c r="R43" s="30">
        <f>R50+R54+R58+R62+R66+R70+R74+R78+R82+R88+R92+R96+R108+R114+R123+R127+R131+R155+R159+R163+R167+R171+R175+R179+R183+R187+R191+R195+R199+R204+R208+R212+R221+R227+R233</f>
        <v>21739071</v>
      </c>
      <c r="S43" s="30">
        <f>S50+S54+S58+S62+S66+S70+S74+S78+S82+S88+S92+S96+S108+S114+S123+S127+S131+S155+S159+S163+S167+S171+S175+S179+S183+S187+S191+S195+S199+S204+S208+S212+S221+S227+S233</f>
        <v>21739071</v>
      </c>
      <c r="T43" s="56"/>
    </row>
    <row r="44" spans="1:20" ht="48.75" customHeight="1">
      <c r="A44" s="51"/>
      <c r="B44" s="64"/>
      <c r="C44" s="8" t="s">
        <v>89</v>
      </c>
      <c r="D44" s="29">
        <v>733</v>
      </c>
      <c r="E44" s="29" t="s">
        <v>29</v>
      </c>
      <c r="F44" s="6" t="s">
        <v>60</v>
      </c>
      <c r="G44" s="29" t="s">
        <v>29</v>
      </c>
      <c r="H44" s="30">
        <f>H83+H104+H112+H113+H119+H141+H151+H200+H222+H228+H234</f>
        <v>1659886.1400000001</v>
      </c>
      <c r="I44" s="30">
        <f t="shared" ref="I44:S44" si="19">I83+I104+I112+I113+I119+I141+I151+I200+I222+I228+I234</f>
        <v>1648688.82</v>
      </c>
      <c r="J44" s="30">
        <f t="shared" si="19"/>
        <v>222722.76</v>
      </c>
      <c r="K44" s="30">
        <f t="shared" si="19"/>
        <v>222722.76</v>
      </c>
      <c r="L44" s="30">
        <f t="shared" si="19"/>
        <v>531522.76</v>
      </c>
      <c r="M44" s="30">
        <f t="shared" si="19"/>
        <v>531522.76</v>
      </c>
      <c r="N44" s="30">
        <f t="shared" si="19"/>
        <v>886172.76</v>
      </c>
      <c r="O44" s="30">
        <f t="shared" si="19"/>
        <v>808572.76</v>
      </c>
      <c r="P44" s="30">
        <f t="shared" si="19"/>
        <v>1439277.76</v>
      </c>
      <c r="Q44" s="30">
        <f t="shared" si="19"/>
        <v>1410598.96</v>
      </c>
      <c r="R44" s="30">
        <f t="shared" si="19"/>
        <v>1315164</v>
      </c>
      <c r="S44" s="30">
        <f t="shared" si="19"/>
        <v>1315164</v>
      </c>
      <c r="T44" s="51"/>
    </row>
    <row r="45" spans="1:20" ht="45" customHeight="1">
      <c r="A45" s="51"/>
      <c r="B45" s="64"/>
      <c r="C45" s="8" t="s">
        <v>102</v>
      </c>
      <c r="D45" s="29">
        <v>734</v>
      </c>
      <c r="E45" s="29" t="s">
        <v>29</v>
      </c>
      <c r="F45" s="6" t="s">
        <v>60</v>
      </c>
      <c r="G45" s="29" t="s">
        <v>29</v>
      </c>
      <c r="H45" s="30">
        <f>H100+H135+H136+H137+H145+H146+H147</f>
        <v>3585609.4800000004</v>
      </c>
      <c r="I45" s="30">
        <f t="shared" ref="I45:Q45" si="20">I100+I135+I136+I137+I145+I146+I147</f>
        <v>3473182.4000000004</v>
      </c>
      <c r="J45" s="30">
        <f t="shared" si="20"/>
        <v>624786</v>
      </c>
      <c r="K45" s="30">
        <f t="shared" si="20"/>
        <v>624786</v>
      </c>
      <c r="L45" s="30">
        <f t="shared" si="20"/>
        <v>1315230</v>
      </c>
      <c r="M45" s="30">
        <f t="shared" si="20"/>
        <v>1315230</v>
      </c>
      <c r="N45" s="30">
        <f t="shared" si="20"/>
        <v>1475781</v>
      </c>
      <c r="O45" s="30">
        <f t="shared" si="20"/>
        <v>1315230</v>
      </c>
      <c r="P45" s="30">
        <f t="shared" si="20"/>
        <v>3675243.16</v>
      </c>
      <c r="Q45" s="30">
        <f t="shared" si="20"/>
        <v>3642066.01</v>
      </c>
      <c r="R45" s="30">
        <f>R100+R135+R136+R137+R145+R146+R147</f>
        <v>3659240</v>
      </c>
      <c r="S45" s="30">
        <f>S100+S135+S136+S137+S145+S146+S147</f>
        <v>3659240</v>
      </c>
      <c r="T45" s="51"/>
    </row>
    <row r="46" spans="1:20" ht="51.75" customHeight="1">
      <c r="A46" s="52"/>
      <c r="B46" s="75"/>
      <c r="C46" s="8" t="s">
        <v>28</v>
      </c>
      <c r="D46" s="6" t="s">
        <v>31</v>
      </c>
      <c r="E46" s="29" t="s">
        <v>29</v>
      </c>
      <c r="F46" s="6" t="s">
        <v>60</v>
      </c>
      <c r="G46" s="29" t="s">
        <v>29</v>
      </c>
      <c r="H46" s="30">
        <f>H84+H115+H216+H220+H226+H232</f>
        <v>848400</v>
      </c>
      <c r="I46" s="30">
        <f t="shared" ref="I46:S46" si="21">I84+I115+I216+I220+I226+I232</f>
        <v>848400</v>
      </c>
      <c r="J46" s="30">
        <f t="shared" si="21"/>
        <v>0</v>
      </c>
      <c r="K46" s="30">
        <f t="shared" si="21"/>
        <v>0</v>
      </c>
      <c r="L46" s="30">
        <f t="shared" si="21"/>
        <v>0</v>
      </c>
      <c r="M46" s="30">
        <f t="shared" si="21"/>
        <v>0</v>
      </c>
      <c r="N46" s="30">
        <f t="shared" si="21"/>
        <v>24000</v>
      </c>
      <c r="O46" s="30">
        <f t="shared" si="21"/>
        <v>24000</v>
      </c>
      <c r="P46" s="30">
        <f>P84+P115+P216+P220+P226+P232</f>
        <v>836300</v>
      </c>
      <c r="Q46" s="30">
        <f t="shared" si="21"/>
        <v>836300</v>
      </c>
      <c r="R46" s="30">
        <f t="shared" si="21"/>
        <v>74000</v>
      </c>
      <c r="S46" s="30">
        <f t="shared" si="21"/>
        <v>74000</v>
      </c>
      <c r="T46" s="52"/>
    </row>
    <row r="47" spans="1:20" ht="45">
      <c r="A47" s="50" t="s">
        <v>66</v>
      </c>
      <c r="B47" s="53" t="s">
        <v>63</v>
      </c>
      <c r="C47" s="8" t="s">
        <v>21</v>
      </c>
      <c r="D47" s="29" t="s">
        <v>29</v>
      </c>
      <c r="E47" s="29" t="s">
        <v>29</v>
      </c>
      <c r="F47" s="6" t="s">
        <v>64</v>
      </c>
      <c r="G47" s="29" t="s">
        <v>29</v>
      </c>
      <c r="H47" s="13">
        <f>H50</f>
        <v>646420</v>
      </c>
      <c r="I47" s="13">
        <f t="shared" ref="I47:R47" si="22">I50</f>
        <v>646420</v>
      </c>
      <c r="J47" s="13">
        <f t="shared" si="22"/>
        <v>437069.7</v>
      </c>
      <c r="K47" s="13">
        <f t="shared" si="22"/>
        <v>437069.7</v>
      </c>
      <c r="L47" s="13">
        <f t="shared" si="22"/>
        <v>655099.69999999995</v>
      </c>
      <c r="M47" s="13">
        <f t="shared" si="22"/>
        <v>541291.30000000005</v>
      </c>
      <c r="N47" s="13">
        <f t="shared" si="22"/>
        <v>655099.69999999995</v>
      </c>
      <c r="O47" s="13">
        <f t="shared" si="22"/>
        <v>541291.30000000005</v>
      </c>
      <c r="P47" s="24">
        <f t="shared" si="22"/>
        <v>655100</v>
      </c>
      <c r="Q47" s="13">
        <f t="shared" si="22"/>
        <v>541291.30000000005</v>
      </c>
      <c r="R47" s="24">
        <f t="shared" si="22"/>
        <v>1000000</v>
      </c>
      <c r="S47" s="13">
        <f>S50</f>
        <v>1000000</v>
      </c>
      <c r="T47" s="50" t="s">
        <v>205</v>
      </c>
    </row>
    <row r="48" spans="1:20" ht="30">
      <c r="A48" s="51"/>
      <c r="B48" s="54"/>
      <c r="C48" s="8" t="s">
        <v>20</v>
      </c>
      <c r="D48" s="8"/>
      <c r="E48" s="8"/>
      <c r="F48" s="8"/>
      <c r="G48" s="8"/>
      <c r="H48" s="13"/>
      <c r="I48" s="13"/>
      <c r="J48" s="8"/>
      <c r="K48" s="11"/>
      <c r="L48" s="11"/>
      <c r="M48" s="11"/>
      <c r="N48" s="11"/>
      <c r="O48" s="11"/>
      <c r="P48" s="15"/>
      <c r="Q48" s="11"/>
      <c r="R48" s="15"/>
      <c r="S48" s="11"/>
      <c r="T48" s="56"/>
    </row>
    <row r="49" spans="1:20" ht="24" customHeight="1">
      <c r="A49" s="51"/>
      <c r="B49" s="54"/>
      <c r="C49" s="50" t="s">
        <v>25</v>
      </c>
      <c r="D49" s="60">
        <v>732</v>
      </c>
      <c r="E49" s="60">
        <v>1003</v>
      </c>
      <c r="F49" s="57" t="s">
        <v>64</v>
      </c>
      <c r="G49" s="9" t="s">
        <v>32</v>
      </c>
      <c r="H49" s="13"/>
      <c r="I49" s="13"/>
      <c r="J49" s="8"/>
      <c r="K49" s="8"/>
      <c r="L49" s="8"/>
      <c r="M49" s="8"/>
      <c r="N49" s="8"/>
      <c r="O49" s="8"/>
      <c r="P49" s="32"/>
      <c r="Q49" s="8"/>
      <c r="R49" s="32"/>
      <c r="S49" s="8"/>
      <c r="T49" s="56"/>
    </row>
    <row r="50" spans="1:20" ht="36.75" customHeight="1">
      <c r="A50" s="52"/>
      <c r="B50" s="55"/>
      <c r="C50" s="52"/>
      <c r="D50" s="52"/>
      <c r="E50" s="52"/>
      <c r="F50" s="52"/>
      <c r="G50" s="10">
        <v>321</v>
      </c>
      <c r="H50" s="13">
        <v>646420</v>
      </c>
      <c r="I50" s="13">
        <v>646420</v>
      </c>
      <c r="J50" s="13">
        <v>437069.7</v>
      </c>
      <c r="K50" s="13">
        <v>437069.7</v>
      </c>
      <c r="L50" s="24">
        <v>655099.69999999995</v>
      </c>
      <c r="M50" s="24">
        <v>541291.30000000005</v>
      </c>
      <c r="N50" s="13">
        <v>655099.69999999995</v>
      </c>
      <c r="O50" s="20">
        <v>541291.30000000005</v>
      </c>
      <c r="P50" s="24">
        <v>655100</v>
      </c>
      <c r="Q50" s="13">
        <v>541291.30000000005</v>
      </c>
      <c r="R50" s="24">
        <v>1000000</v>
      </c>
      <c r="S50" s="13">
        <v>1000000</v>
      </c>
      <c r="T50" s="52"/>
    </row>
    <row r="51" spans="1:20" ht="45">
      <c r="A51" s="50" t="s">
        <v>67</v>
      </c>
      <c r="B51" s="53" t="s">
        <v>65</v>
      </c>
      <c r="C51" s="8" t="s">
        <v>21</v>
      </c>
      <c r="D51" s="29" t="s">
        <v>29</v>
      </c>
      <c r="E51" s="29" t="s">
        <v>29</v>
      </c>
      <c r="F51" s="6" t="s">
        <v>68</v>
      </c>
      <c r="G51" s="29" t="s">
        <v>29</v>
      </c>
      <c r="H51" s="13">
        <f>H54</f>
        <v>3585000</v>
      </c>
      <c r="I51" s="13">
        <f t="shared" ref="I51:R51" si="23">I54</f>
        <v>3585000</v>
      </c>
      <c r="J51" s="13">
        <f t="shared" si="23"/>
        <v>600300</v>
      </c>
      <c r="K51" s="13">
        <f t="shared" si="23"/>
        <v>309250</v>
      </c>
      <c r="L51" s="24">
        <f t="shared" si="23"/>
        <v>1350300</v>
      </c>
      <c r="M51" s="24">
        <f t="shared" si="23"/>
        <v>618950</v>
      </c>
      <c r="N51" s="13">
        <f t="shared" si="23"/>
        <v>1984800</v>
      </c>
      <c r="O51" s="13">
        <f t="shared" si="23"/>
        <v>1673950</v>
      </c>
      <c r="P51" s="24">
        <f t="shared" si="23"/>
        <v>2850300</v>
      </c>
      <c r="Q51" s="13">
        <f t="shared" si="23"/>
        <v>2850300</v>
      </c>
      <c r="R51" s="24">
        <f t="shared" si="23"/>
        <v>3000000</v>
      </c>
      <c r="S51" s="13">
        <f>S54</f>
        <v>3000000</v>
      </c>
      <c r="T51" s="50"/>
    </row>
    <row r="52" spans="1:20" ht="30">
      <c r="A52" s="51"/>
      <c r="B52" s="54"/>
      <c r="C52" s="8" t="s">
        <v>20</v>
      </c>
      <c r="D52" s="8"/>
      <c r="E52" s="8"/>
      <c r="F52" s="8"/>
      <c r="G52" s="8"/>
      <c r="H52" s="13"/>
      <c r="I52" s="13"/>
      <c r="J52" s="8"/>
      <c r="K52" s="11"/>
      <c r="L52" s="15"/>
      <c r="M52" s="15"/>
      <c r="N52" s="11"/>
      <c r="O52" s="11"/>
      <c r="P52" s="15"/>
      <c r="Q52" s="11"/>
      <c r="R52" s="15"/>
      <c r="S52" s="11"/>
      <c r="T52" s="56"/>
    </row>
    <row r="53" spans="1:20" ht="24" customHeight="1">
      <c r="A53" s="51"/>
      <c r="B53" s="54"/>
      <c r="C53" s="50" t="s">
        <v>25</v>
      </c>
      <c r="D53" s="60">
        <v>732</v>
      </c>
      <c r="E53" s="60">
        <v>1003</v>
      </c>
      <c r="F53" s="57" t="s">
        <v>68</v>
      </c>
      <c r="G53" s="9" t="s">
        <v>32</v>
      </c>
      <c r="H53" s="13"/>
      <c r="I53" s="13"/>
      <c r="J53" s="8"/>
      <c r="K53" s="8"/>
      <c r="L53" s="32"/>
      <c r="M53" s="32"/>
      <c r="N53" s="8"/>
      <c r="O53" s="8"/>
      <c r="P53" s="32"/>
      <c r="Q53" s="8"/>
      <c r="R53" s="32"/>
      <c r="S53" s="8"/>
      <c r="T53" s="56"/>
    </row>
    <row r="54" spans="1:20" ht="36.75" customHeight="1">
      <c r="A54" s="52"/>
      <c r="B54" s="55"/>
      <c r="C54" s="52"/>
      <c r="D54" s="52"/>
      <c r="E54" s="52"/>
      <c r="F54" s="52"/>
      <c r="G54" s="10">
        <v>321</v>
      </c>
      <c r="H54" s="13">
        <v>3585000</v>
      </c>
      <c r="I54" s="13">
        <v>3585000</v>
      </c>
      <c r="J54" s="13">
        <v>600300</v>
      </c>
      <c r="K54" s="13">
        <v>309250</v>
      </c>
      <c r="L54" s="24">
        <v>1350300</v>
      </c>
      <c r="M54" s="24">
        <v>618950</v>
      </c>
      <c r="N54" s="13">
        <v>1984800</v>
      </c>
      <c r="O54" s="20">
        <v>1673950</v>
      </c>
      <c r="P54" s="24">
        <v>2850300</v>
      </c>
      <c r="Q54" s="13">
        <v>2850300</v>
      </c>
      <c r="R54" s="24">
        <v>3000000</v>
      </c>
      <c r="S54" s="13">
        <v>3000000</v>
      </c>
      <c r="T54" s="52"/>
    </row>
    <row r="55" spans="1:20" ht="45">
      <c r="A55" s="50" t="s">
        <v>69</v>
      </c>
      <c r="B55" s="53" t="s">
        <v>70</v>
      </c>
      <c r="C55" s="8" t="s">
        <v>21</v>
      </c>
      <c r="D55" s="29" t="s">
        <v>29</v>
      </c>
      <c r="E55" s="29" t="s">
        <v>29</v>
      </c>
      <c r="F55" s="6" t="s">
        <v>71</v>
      </c>
      <c r="G55" s="29" t="s">
        <v>29</v>
      </c>
      <c r="H55" s="13">
        <f>H58</f>
        <v>2700000</v>
      </c>
      <c r="I55" s="13">
        <f t="shared" ref="I55:R55" si="24">I58</f>
        <v>2105057.2400000002</v>
      </c>
      <c r="J55" s="13">
        <f t="shared" si="24"/>
        <v>150000</v>
      </c>
      <c r="K55" s="13">
        <f t="shared" si="24"/>
        <v>91207.7</v>
      </c>
      <c r="L55" s="24">
        <f t="shared" si="24"/>
        <v>298023.7</v>
      </c>
      <c r="M55" s="24">
        <f t="shared" si="24"/>
        <v>298023.7</v>
      </c>
      <c r="N55" s="13">
        <f t="shared" si="24"/>
        <v>298023.7</v>
      </c>
      <c r="O55" s="13">
        <f t="shared" si="24"/>
        <v>298023.7</v>
      </c>
      <c r="P55" s="24">
        <f t="shared" si="24"/>
        <v>298023.7</v>
      </c>
      <c r="Q55" s="13">
        <f t="shared" si="24"/>
        <v>298023.7</v>
      </c>
      <c r="R55" s="24">
        <f t="shared" si="24"/>
        <v>0</v>
      </c>
      <c r="S55" s="13">
        <f>S58</f>
        <v>0</v>
      </c>
      <c r="T55" s="50"/>
    </row>
    <row r="56" spans="1:20" ht="30">
      <c r="A56" s="51"/>
      <c r="B56" s="54"/>
      <c r="C56" s="8" t="s">
        <v>20</v>
      </c>
      <c r="D56" s="8"/>
      <c r="E56" s="8"/>
      <c r="F56" s="8"/>
      <c r="G56" s="8"/>
      <c r="H56" s="13"/>
      <c r="I56" s="13"/>
      <c r="J56" s="8"/>
      <c r="K56" s="11"/>
      <c r="L56" s="15"/>
      <c r="M56" s="15"/>
      <c r="N56" s="11"/>
      <c r="O56" s="11"/>
      <c r="P56" s="15"/>
      <c r="Q56" s="11"/>
      <c r="R56" s="15"/>
      <c r="S56" s="11"/>
      <c r="T56" s="56"/>
    </row>
    <row r="57" spans="1:20" ht="24" customHeight="1">
      <c r="A57" s="51"/>
      <c r="B57" s="54"/>
      <c r="C57" s="50" t="s">
        <v>25</v>
      </c>
      <c r="D57" s="60">
        <v>732</v>
      </c>
      <c r="E57" s="60">
        <v>1003</v>
      </c>
      <c r="F57" s="57" t="s">
        <v>71</v>
      </c>
      <c r="G57" s="9" t="s">
        <v>32</v>
      </c>
      <c r="H57" s="13"/>
      <c r="I57" s="13"/>
      <c r="J57" s="8"/>
      <c r="K57" s="8"/>
      <c r="L57" s="32"/>
      <c r="M57" s="32"/>
      <c r="N57" s="8"/>
      <c r="O57" s="8"/>
      <c r="P57" s="32"/>
      <c r="Q57" s="8"/>
      <c r="R57" s="32"/>
      <c r="S57" s="8"/>
      <c r="T57" s="56"/>
    </row>
    <row r="58" spans="1:20" ht="36.75" customHeight="1">
      <c r="A58" s="52"/>
      <c r="B58" s="55"/>
      <c r="C58" s="52"/>
      <c r="D58" s="52"/>
      <c r="E58" s="52"/>
      <c r="F58" s="52"/>
      <c r="G58" s="10">
        <v>313</v>
      </c>
      <c r="H58" s="13">
        <v>2700000</v>
      </c>
      <c r="I58" s="13">
        <v>2105057.2400000002</v>
      </c>
      <c r="J58" s="13">
        <v>150000</v>
      </c>
      <c r="K58" s="13">
        <v>91207.7</v>
      </c>
      <c r="L58" s="24">
        <v>298023.7</v>
      </c>
      <c r="M58" s="24">
        <v>298023.7</v>
      </c>
      <c r="N58" s="13">
        <v>298023.7</v>
      </c>
      <c r="O58" s="20">
        <v>298023.7</v>
      </c>
      <c r="P58" s="24">
        <v>298023.7</v>
      </c>
      <c r="Q58" s="13">
        <v>298023.7</v>
      </c>
      <c r="R58" s="24">
        <v>0</v>
      </c>
      <c r="S58" s="13">
        <v>0</v>
      </c>
      <c r="T58" s="52"/>
    </row>
    <row r="59" spans="1:20" ht="45">
      <c r="A59" s="50" t="s">
        <v>72</v>
      </c>
      <c r="B59" s="53" t="s">
        <v>73</v>
      </c>
      <c r="C59" s="8" t="s">
        <v>21</v>
      </c>
      <c r="D59" s="29" t="s">
        <v>29</v>
      </c>
      <c r="E59" s="29" t="s">
        <v>29</v>
      </c>
      <c r="F59" s="6" t="s">
        <v>74</v>
      </c>
      <c r="G59" s="29" t="s">
        <v>29</v>
      </c>
      <c r="H59" s="13">
        <f>H62</f>
        <v>850000</v>
      </c>
      <c r="I59" s="13">
        <f t="shared" ref="I59:R59" si="25">I62</f>
        <v>850000</v>
      </c>
      <c r="J59" s="13">
        <f t="shared" si="25"/>
        <v>212500</v>
      </c>
      <c r="K59" s="13">
        <f t="shared" si="25"/>
        <v>211902.05</v>
      </c>
      <c r="L59" s="24">
        <f t="shared" si="25"/>
        <v>399876.35</v>
      </c>
      <c r="M59" s="24">
        <f t="shared" si="25"/>
        <v>363376.35</v>
      </c>
      <c r="N59" s="13">
        <f t="shared" si="25"/>
        <v>399876.35</v>
      </c>
      <c r="O59" s="13">
        <f t="shared" si="25"/>
        <v>399876.35</v>
      </c>
      <c r="P59" s="24">
        <f t="shared" si="25"/>
        <v>399876.35</v>
      </c>
      <c r="Q59" s="13">
        <f t="shared" si="25"/>
        <v>399876.35</v>
      </c>
      <c r="R59" s="24">
        <f t="shared" si="25"/>
        <v>0</v>
      </c>
      <c r="S59" s="13">
        <f>S62</f>
        <v>0</v>
      </c>
      <c r="T59" s="50"/>
    </row>
    <row r="60" spans="1:20" ht="30">
      <c r="A60" s="51"/>
      <c r="B60" s="54"/>
      <c r="C60" s="8" t="s">
        <v>20</v>
      </c>
      <c r="D60" s="8"/>
      <c r="E60" s="8"/>
      <c r="F60" s="8"/>
      <c r="G60" s="8"/>
      <c r="H60" s="13"/>
      <c r="I60" s="13"/>
      <c r="J60" s="8"/>
      <c r="K60" s="11"/>
      <c r="L60" s="15"/>
      <c r="M60" s="15"/>
      <c r="N60" s="11"/>
      <c r="O60" s="11"/>
      <c r="P60" s="15"/>
      <c r="Q60" s="11"/>
      <c r="R60" s="15"/>
      <c r="S60" s="11"/>
      <c r="T60" s="56"/>
    </row>
    <row r="61" spans="1:20" ht="24" customHeight="1">
      <c r="A61" s="51"/>
      <c r="B61" s="54"/>
      <c r="C61" s="50" t="s">
        <v>25</v>
      </c>
      <c r="D61" s="60">
        <v>732</v>
      </c>
      <c r="E61" s="60">
        <v>1003</v>
      </c>
      <c r="F61" s="57" t="s">
        <v>74</v>
      </c>
      <c r="G61" s="9" t="s">
        <v>32</v>
      </c>
      <c r="H61" s="13"/>
      <c r="I61" s="13"/>
      <c r="J61" s="8"/>
      <c r="K61" s="8"/>
      <c r="L61" s="32"/>
      <c r="M61" s="32"/>
      <c r="N61" s="8"/>
      <c r="O61" s="8"/>
      <c r="P61" s="32"/>
      <c r="Q61" s="8"/>
      <c r="R61" s="32"/>
      <c r="S61" s="8"/>
      <c r="T61" s="56"/>
    </row>
    <row r="62" spans="1:20" ht="36.75" customHeight="1">
      <c r="A62" s="52"/>
      <c r="B62" s="55"/>
      <c r="C62" s="52"/>
      <c r="D62" s="52"/>
      <c r="E62" s="52"/>
      <c r="F62" s="52"/>
      <c r="G62" s="10">
        <v>313</v>
      </c>
      <c r="H62" s="13">
        <v>850000</v>
      </c>
      <c r="I62" s="13">
        <v>850000</v>
      </c>
      <c r="J62" s="13">
        <v>212500</v>
      </c>
      <c r="K62" s="13">
        <v>211902.05</v>
      </c>
      <c r="L62" s="24">
        <v>399876.35</v>
      </c>
      <c r="M62" s="24">
        <v>363376.35</v>
      </c>
      <c r="N62" s="13">
        <v>399876.35</v>
      </c>
      <c r="O62" s="20">
        <v>399876.35</v>
      </c>
      <c r="P62" s="24">
        <v>399876.35</v>
      </c>
      <c r="Q62" s="13">
        <v>399876.35</v>
      </c>
      <c r="R62" s="24">
        <v>0</v>
      </c>
      <c r="S62" s="13">
        <v>0</v>
      </c>
      <c r="T62" s="52"/>
    </row>
    <row r="63" spans="1:20" ht="45">
      <c r="A63" s="50" t="s">
        <v>75</v>
      </c>
      <c r="B63" s="53" t="s">
        <v>76</v>
      </c>
      <c r="C63" s="8" t="s">
        <v>21</v>
      </c>
      <c r="D63" s="29" t="s">
        <v>29</v>
      </c>
      <c r="E63" s="29" t="s">
        <v>29</v>
      </c>
      <c r="F63" s="6" t="s">
        <v>77</v>
      </c>
      <c r="G63" s="29" t="s">
        <v>29</v>
      </c>
      <c r="H63" s="13">
        <f>H66</f>
        <v>0</v>
      </c>
      <c r="I63" s="13">
        <f t="shared" ref="I63:R63" si="26">I66</f>
        <v>0</v>
      </c>
      <c r="J63" s="13">
        <f t="shared" si="26"/>
        <v>13050</v>
      </c>
      <c r="K63" s="13">
        <f t="shared" si="26"/>
        <v>12150</v>
      </c>
      <c r="L63" s="24">
        <f t="shared" si="26"/>
        <v>50000</v>
      </c>
      <c r="M63" s="24">
        <f t="shared" si="26"/>
        <v>50000</v>
      </c>
      <c r="N63" s="13">
        <f t="shared" si="26"/>
        <v>50000</v>
      </c>
      <c r="O63" s="13">
        <f t="shared" si="26"/>
        <v>50000</v>
      </c>
      <c r="P63" s="24">
        <f t="shared" si="26"/>
        <v>50000</v>
      </c>
      <c r="Q63" s="13">
        <f t="shared" si="26"/>
        <v>50000</v>
      </c>
      <c r="R63" s="24">
        <f t="shared" si="26"/>
        <v>0</v>
      </c>
      <c r="S63" s="13">
        <f>S66</f>
        <v>0</v>
      </c>
      <c r="T63" s="50"/>
    </row>
    <row r="64" spans="1:20" ht="30">
      <c r="A64" s="51"/>
      <c r="B64" s="54"/>
      <c r="C64" s="8" t="s">
        <v>20</v>
      </c>
      <c r="D64" s="8"/>
      <c r="E64" s="8"/>
      <c r="F64" s="8"/>
      <c r="G64" s="8"/>
      <c r="H64" s="13"/>
      <c r="I64" s="13"/>
      <c r="J64" s="8"/>
      <c r="K64" s="11"/>
      <c r="L64" s="15"/>
      <c r="M64" s="15"/>
      <c r="N64" s="11"/>
      <c r="O64" s="11"/>
      <c r="P64" s="15"/>
      <c r="Q64" s="11"/>
      <c r="R64" s="15"/>
      <c r="S64" s="11"/>
      <c r="T64" s="56"/>
    </row>
    <row r="65" spans="1:20" ht="24" customHeight="1">
      <c r="A65" s="51"/>
      <c r="B65" s="54"/>
      <c r="C65" s="50" t="s">
        <v>25</v>
      </c>
      <c r="D65" s="60">
        <v>732</v>
      </c>
      <c r="E65" s="60">
        <v>1003</v>
      </c>
      <c r="F65" s="57" t="s">
        <v>77</v>
      </c>
      <c r="G65" s="9" t="s">
        <v>32</v>
      </c>
      <c r="H65" s="13"/>
      <c r="I65" s="13"/>
      <c r="J65" s="8"/>
      <c r="K65" s="8"/>
      <c r="L65" s="32"/>
      <c r="M65" s="32"/>
      <c r="N65" s="8"/>
      <c r="O65" s="8"/>
      <c r="P65" s="32"/>
      <c r="Q65" s="8"/>
      <c r="R65" s="32"/>
      <c r="S65" s="8"/>
      <c r="T65" s="56"/>
    </row>
    <row r="66" spans="1:20" ht="36.75" customHeight="1">
      <c r="A66" s="52"/>
      <c r="B66" s="55"/>
      <c r="C66" s="52"/>
      <c r="D66" s="52"/>
      <c r="E66" s="52"/>
      <c r="F66" s="52"/>
      <c r="G66" s="10">
        <v>313</v>
      </c>
      <c r="H66" s="13">
        <v>0</v>
      </c>
      <c r="I66" s="13">
        <v>0</v>
      </c>
      <c r="J66" s="13">
        <v>13050</v>
      </c>
      <c r="K66" s="13">
        <v>12150</v>
      </c>
      <c r="L66" s="24">
        <v>50000</v>
      </c>
      <c r="M66" s="24">
        <v>50000</v>
      </c>
      <c r="N66" s="13">
        <v>50000</v>
      </c>
      <c r="O66" s="20">
        <v>50000</v>
      </c>
      <c r="P66" s="24">
        <v>50000</v>
      </c>
      <c r="Q66" s="13">
        <v>50000</v>
      </c>
      <c r="R66" s="24">
        <v>0</v>
      </c>
      <c r="S66" s="13">
        <v>0</v>
      </c>
      <c r="T66" s="52"/>
    </row>
    <row r="67" spans="1:20" ht="45">
      <c r="A67" s="50" t="s">
        <v>78</v>
      </c>
      <c r="B67" s="53" t="s">
        <v>79</v>
      </c>
      <c r="C67" s="8" t="s">
        <v>21</v>
      </c>
      <c r="D67" s="29" t="s">
        <v>29</v>
      </c>
      <c r="E67" s="29" t="s">
        <v>29</v>
      </c>
      <c r="F67" s="6" t="s">
        <v>80</v>
      </c>
      <c r="G67" s="29" t="s">
        <v>29</v>
      </c>
      <c r="H67" s="13">
        <f>H70</f>
        <v>804100</v>
      </c>
      <c r="I67" s="13">
        <f t="shared" ref="I67:R67" si="27">I70</f>
        <v>753236.28</v>
      </c>
      <c r="J67" s="13">
        <f t="shared" si="27"/>
        <v>201000</v>
      </c>
      <c r="K67" s="13">
        <f t="shared" si="27"/>
        <v>43346.14</v>
      </c>
      <c r="L67" s="24">
        <f t="shared" si="27"/>
        <v>402000</v>
      </c>
      <c r="M67" s="24">
        <f t="shared" si="27"/>
        <v>250788.36</v>
      </c>
      <c r="N67" s="13">
        <f t="shared" si="27"/>
        <v>603000</v>
      </c>
      <c r="O67" s="13">
        <f t="shared" si="27"/>
        <v>485582.16</v>
      </c>
      <c r="P67" s="24">
        <f t="shared" si="27"/>
        <v>804000</v>
      </c>
      <c r="Q67" s="13">
        <f t="shared" si="27"/>
        <v>804000</v>
      </c>
      <c r="R67" s="24">
        <f t="shared" si="27"/>
        <v>804000</v>
      </c>
      <c r="S67" s="13">
        <f>S70</f>
        <v>804000</v>
      </c>
      <c r="T67" s="50"/>
    </row>
    <row r="68" spans="1:20" ht="30">
      <c r="A68" s="51"/>
      <c r="B68" s="54"/>
      <c r="C68" s="8" t="s">
        <v>20</v>
      </c>
      <c r="D68" s="8"/>
      <c r="E68" s="8"/>
      <c r="F68" s="8"/>
      <c r="G68" s="8"/>
      <c r="H68" s="13"/>
      <c r="I68" s="13"/>
      <c r="J68" s="8"/>
      <c r="K68" s="11"/>
      <c r="L68" s="15"/>
      <c r="M68" s="15"/>
      <c r="N68" s="11"/>
      <c r="O68" s="11"/>
      <c r="P68" s="15"/>
      <c r="Q68" s="11"/>
      <c r="R68" s="15"/>
      <c r="S68" s="11"/>
      <c r="T68" s="56"/>
    </row>
    <row r="69" spans="1:20" ht="237" customHeight="1">
      <c r="A69" s="51"/>
      <c r="B69" s="54"/>
      <c r="C69" s="50" t="s">
        <v>25</v>
      </c>
      <c r="D69" s="60">
        <v>732</v>
      </c>
      <c r="E69" s="60">
        <v>1003</v>
      </c>
      <c r="F69" s="57" t="s">
        <v>80</v>
      </c>
      <c r="G69" s="9" t="s">
        <v>32</v>
      </c>
      <c r="H69" s="13"/>
      <c r="I69" s="13"/>
      <c r="J69" s="8"/>
      <c r="K69" s="8"/>
      <c r="L69" s="32"/>
      <c r="M69" s="32"/>
      <c r="N69" s="8"/>
      <c r="O69" s="8"/>
      <c r="P69" s="32"/>
      <c r="Q69" s="8"/>
      <c r="R69" s="32"/>
      <c r="S69" s="8"/>
      <c r="T69" s="56"/>
    </row>
    <row r="70" spans="1:20" ht="36.75" customHeight="1">
      <c r="A70" s="52"/>
      <c r="B70" s="55"/>
      <c r="C70" s="52"/>
      <c r="D70" s="52"/>
      <c r="E70" s="52"/>
      <c r="F70" s="52"/>
      <c r="G70" s="10">
        <v>313</v>
      </c>
      <c r="H70" s="13">
        <v>804100</v>
      </c>
      <c r="I70" s="13">
        <v>753236.28</v>
      </c>
      <c r="J70" s="13">
        <v>201000</v>
      </c>
      <c r="K70" s="13">
        <v>43346.14</v>
      </c>
      <c r="L70" s="24">
        <v>402000</v>
      </c>
      <c r="M70" s="24">
        <v>250788.36</v>
      </c>
      <c r="N70" s="13">
        <v>603000</v>
      </c>
      <c r="O70" s="20">
        <v>485582.16</v>
      </c>
      <c r="P70" s="24">
        <v>804000</v>
      </c>
      <c r="Q70" s="13">
        <v>804000</v>
      </c>
      <c r="R70" s="24">
        <v>804000</v>
      </c>
      <c r="S70" s="13">
        <v>804000</v>
      </c>
      <c r="T70" s="52"/>
    </row>
    <row r="71" spans="1:20" ht="45">
      <c r="A71" s="50" t="s">
        <v>81</v>
      </c>
      <c r="B71" s="53" t="s">
        <v>82</v>
      </c>
      <c r="C71" s="8" t="s">
        <v>21</v>
      </c>
      <c r="D71" s="29" t="s">
        <v>29</v>
      </c>
      <c r="E71" s="29" t="s">
        <v>29</v>
      </c>
      <c r="F71" s="6" t="s">
        <v>83</v>
      </c>
      <c r="G71" s="29" t="s">
        <v>29</v>
      </c>
      <c r="H71" s="13">
        <f>H74</f>
        <v>158250</v>
      </c>
      <c r="I71" s="13">
        <f t="shared" ref="I71:R71" si="28">I74</f>
        <v>158250</v>
      </c>
      <c r="J71" s="13">
        <f t="shared" si="28"/>
        <v>39500</v>
      </c>
      <c r="K71" s="13">
        <f t="shared" si="28"/>
        <v>9298.75</v>
      </c>
      <c r="L71" s="24">
        <f t="shared" si="28"/>
        <v>79000</v>
      </c>
      <c r="M71" s="24">
        <f t="shared" si="28"/>
        <v>53583.75</v>
      </c>
      <c r="N71" s="13">
        <f t="shared" si="28"/>
        <v>118500</v>
      </c>
      <c r="O71" s="13">
        <f t="shared" si="28"/>
        <v>112077.24</v>
      </c>
      <c r="P71" s="24">
        <f t="shared" si="28"/>
        <v>158250</v>
      </c>
      <c r="Q71" s="13">
        <f t="shared" si="28"/>
        <v>158250</v>
      </c>
      <c r="R71" s="24">
        <f t="shared" si="28"/>
        <v>158250</v>
      </c>
      <c r="S71" s="13">
        <f>S74</f>
        <v>158250</v>
      </c>
      <c r="T71" s="50"/>
    </row>
    <row r="72" spans="1:20" ht="30">
      <c r="A72" s="51"/>
      <c r="B72" s="54"/>
      <c r="C72" s="8" t="s">
        <v>20</v>
      </c>
      <c r="D72" s="8"/>
      <c r="E72" s="8"/>
      <c r="F72" s="8"/>
      <c r="G72" s="8"/>
      <c r="H72" s="13"/>
      <c r="I72" s="13"/>
      <c r="J72" s="8"/>
      <c r="K72" s="11"/>
      <c r="L72" s="15"/>
      <c r="M72" s="15"/>
      <c r="N72" s="11"/>
      <c r="O72" s="11"/>
      <c r="P72" s="15"/>
      <c r="Q72" s="11"/>
      <c r="R72" s="15"/>
      <c r="S72" s="11"/>
      <c r="T72" s="56"/>
    </row>
    <row r="73" spans="1:20" ht="24" customHeight="1">
      <c r="A73" s="51"/>
      <c r="B73" s="54"/>
      <c r="C73" s="50" t="s">
        <v>25</v>
      </c>
      <c r="D73" s="60">
        <v>732</v>
      </c>
      <c r="E73" s="60">
        <v>1003</v>
      </c>
      <c r="F73" s="57" t="s">
        <v>83</v>
      </c>
      <c r="G73" s="9" t="s">
        <v>32</v>
      </c>
      <c r="H73" s="13"/>
      <c r="I73" s="13"/>
      <c r="J73" s="8"/>
      <c r="K73" s="8"/>
      <c r="L73" s="32"/>
      <c r="M73" s="32"/>
      <c r="N73" s="8"/>
      <c r="O73" s="8"/>
      <c r="P73" s="32"/>
      <c r="Q73" s="8"/>
      <c r="R73" s="32"/>
      <c r="S73" s="8"/>
      <c r="T73" s="56"/>
    </row>
    <row r="74" spans="1:20" ht="36.75" customHeight="1">
      <c r="A74" s="52"/>
      <c r="B74" s="55"/>
      <c r="C74" s="52"/>
      <c r="D74" s="52"/>
      <c r="E74" s="52"/>
      <c r="F74" s="52"/>
      <c r="G74" s="10">
        <v>612</v>
      </c>
      <c r="H74" s="13">
        <v>158250</v>
      </c>
      <c r="I74" s="13">
        <v>158250</v>
      </c>
      <c r="J74" s="13">
        <v>39500</v>
      </c>
      <c r="K74" s="13">
        <v>9298.75</v>
      </c>
      <c r="L74" s="24">
        <v>79000</v>
      </c>
      <c r="M74" s="24">
        <v>53583.75</v>
      </c>
      <c r="N74" s="13">
        <v>118500</v>
      </c>
      <c r="O74" s="20">
        <v>112077.24</v>
      </c>
      <c r="P74" s="24">
        <v>158250</v>
      </c>
      <c r="Q74" s="13">
        <v>158250</v>
      </c>
      <c r="R74" s="24">
        <v>158250</v>
      </c>
      <c r="S74" s="13">
        <v>158250</v>
      </c>
      <c r="T74" s="52"/>
    </row>
    <row r="75" spans="1:20" ht="45">
      <c r="A75" s="50" t="s">
        <v>84</v>
      </c>
      <c r="B75" s="53" t="s">
        <v>85</v>
      </c>
      <c r="C75" s="8" t="s">
        <v>21</v>
      </c>
      <c r="D75" s="29" t="s">
        <v>29</v>
      </c>
      <c r="E75" s="29" t="s">
        <v>29</v>
      </c>
      <c r="F75" s="6" t="s">
        <v>86</v>
      </c>
      <c r="G75" s="29" t="s">
        <v>29</v>
      </c>
      <c r="H75" s="13">
        <f>H78</f>
        <v>2364691</v>
      </c>
      <c r="I75" s="13">
        <f t="shared" ref="I75:R75" si="29">I78</f>
        <v>2363800</v>
      </c>
      <c r="J75" s="13">
        <f t="shared" si="29"/>
        <v>985250</v>
      </c>
      <c r="K75" s="13">
        <f t="shared" si="29"/>
        <v>0</v>
      </c>
      <c r="L75" s="24">
        <f t="shared" si="29"/>
        <v>985250</v>
      </c>
      <c r="M75" s="24">
        <f t="shared" si="29"/>
        <v>0</v>
      </c>
      <c r="N75" s="13">
        <f t="shared" si="29"/>
        <v>985250</v>
      </c>
      <c r="O75" s="13">
        <f t="shared" si="29"/>
        <v>816350</v>
      </c>
      <c r="P75" s="24">
        <f t="shared" si="29"/>
        <v>985250</v>
      </c>
      <c r="Q75" s="13">
        <f t="shared" si="29"/>
        <v>985250</v>
      </c>
      <c r="R75" s="24">
        <f t="shared" si="29"/>
        <v>692691</v>
      </c>
      <c r="S75" s="13">
        <f>S78</f>
        <v>692691</v>
      </c>
      <c r="T75" s="50"/>
    </row>
    <row r="76" spans="1:20" ht="30">
      <c r="A76" s="51"/>
      <c r="B76" s="54"/>
      <c r="C76" s="8" t="s">
        <v>20</v>
      </c>
      <c r="D76" s="8"/>
      <c r="E76" s="8"/>
      <c r="F76" s="8"/>
      <c r="G76" s="8"/>
      <c r="H76" s="13"/>
      <c r="I76" s="13"/>
      <c r="J76" s="8"/>
      <c r="K76" s="11"/>
      <c r="L76" s="15"/>
      <c r="M76" s="15"/>
      <c r="N76" s="11"/>
      <c r="O76" s="11"/>
      <c r="P76" s="15"/>
      <c r="Q76" s="11"/>
      <c r="R76" s="15"/>
      <c r="S76" s="11"/>
      <c r="T76" s="56"/>
    </row>
    <row r="77" spans="1:20" ht="24" customHeight="1">
      <c r="A77" s="51"/>
      <c r="B77" s="54"/>
      <c r="C77" s="50" t="s">
        <v>25</v>
      </c>
      <c r="D77" s="60">
        <v>732</v>
      </c>
      <c r="E77" s="60">
        <v>1003</v>
      </c>
      <c r="F77" s="57" t="s">
        <v>86</v>
      </c>
      <c r="G77" s="9" t="s">
        <v>32</v>
      </c>
      <c r="H77" s="13"/>
      <c r="I77" s="13"/>
      <c r="J77" s="8"/>
      <c r="K77" s="8"/>
      <c r="L77" s="32"/>
      <c r="M77" s="32"/>
      <c r="N77" s="8"/>
      <c r="O77" s="8"/>
      <c r="P77" s="32"/>
      <c r="Q77" s="8"/>
      <c r="R77" s="32"/>
      <c r="S77" s="8"/>
      <c r="T77" s="56"/>
    </row>
    <row r="78" spans="1:20" ht="36.75" customHeight="1">
      <c r="A78" s="52"/>
      <c r="B78" s="55"/>
      <c r="C78" s="52"/>
      <c r="D78" s="52"/>
      <c r="E78" s="52"/>
      <c r="F78" s="52"/>
      <c r="G78" s="10">
        <v>321</v>
      </c>
      <c r="H78" s="13">
        <v>2364691</v>
      </c>
      <c r="I78" s="13">
        <v>2363800</v>
      </c>
      <c r="J78" s="13">
        <v>985250</v>
      </c>
      <c r="K78" s="13">
        <v>0</v>
      </c>
      <c r="L78" s="24">
        <v>985250</v>
      </c>
      <c r="M78" s="24">
        <v>0</v>
      </c>
      <c r="N78" s="13">
        <v>985250</v>
      </c>
      <c r="O78" s="20">
        <v>816350</v>
      </c>
      <c r="P78" s="24">
        <v>985250</v>
      </c>
      <c r="Q78" s="13">
        <v>985250</v>
      </c>
      <c r="R78" s="24">
        <v>692691</v>
      </c>
      <c r="S78" s="13">
        <v>692691</v>
      </c>
      <c r="T78" s="52"/>
    </row>
    <row r="79" spans="1:20" ht="45">
      <c r="A79" s="50" t="s">
        <v>87</v>
      </c>
      <c r="B79" s="53" t="s">
        <v>88</v>
      </c>
      <c r="C79" s="8" t="s">
        <v>21</v>
      </c>
      <c r="D79" s="29" t="s">
        <v>29</v>
      </c>
      <c r="E79" s="29" t="s">
        <v>29</v>
      </c>
      <c r="F79" s="6" t="s">
        <v>90</v>
      </c>
      <c r="G79" s="29" t="s">
        <v>29</v>
      </c>
      <c r="H79" s="13">
        <f>H82+H83+H84</f>
        <v>427600</v>
      </c>
      <c r="I79" s="13">
        <f t="shared" ref="I79:S79" si="30">I82+I83+I84</f>
        <v>427600</v>
      </c>
      <c r="J79" s="13">
        <f t="shared" si="30"/>
        <v>0</v>
      </c>
      <c r="K79" s="13">
        <f t="shared" si="30"/>
        <v>0</v>
      </c>
      <c r="L79" s="24">
        <f t="shared" si="30"/>
        <v>0</v>
      </c>
      <c r="M79" s="24">
        <f t="shared" si="30"/>
        <v>0</v>
      </c>
      <c r="N79" s="13">
        <f t="shared" si="30"/>
        <v>15000</v>
      </c>
      <c r="O79" s="24">
        <f t="shared" si="30"/>
        <v>15000</v>
      </c>
      <c r="P79" s="24">
        <f t="shared" si="30"/>
        <v>427600</v>
      </c>
      <c r="Q79" s="13">
        <f t="shared" si="30"/>
        <v>427600</v>
      </c>
      <c r="R79" s="24">
        <f t="shared" si="30"/>
        <v>427600</v>
      </c>
      <c r="S79" s="13">
        <f t="shared" si="30"/>
        <v>427600</v>
      </c>
      <c r="T79" s="50"/>
    </row>
    <row r="80" spans="1:20" ht="30">
      <c r="A80" s="51"/>
      <c r="B80" s="54"/>
      <c r="C80" s="8" t="s">
        <v>20</v>
      </c>
      <c r="D80" s="8"/>
      <c r="E80" s="8"/>
      <c r="F80" s="8"/>
      <c r="G80" s="8"/>
      <c r="H80" s="13"/>
      <c r="I80" s="13"/>
      <c r="J80" s="8"/>
      <c r="K80" s="11"/>
      <c r="L80" s="15"/>
      <c r="M80" s="15"/>
      <c r="N80" s="11"/>
      <c r="O80" s="15"/>
      <c r="P80" s="15"/>
      <c r="Q80" s="11"/>
      <c r="R80" s="15"/>
      <c r="S80" s="11"/>
      <c r="T80" s="56"/>
    </row>
    <row r="81" spans="1:20" ht="24" customHeight="1">
      <c r="A81" s="51"/>
      <c r="B81" s="54"/>
      <c r="C81" s="50" t="s">
        <v>25</v>
      </c>
      <c r="D81" s="60">
        <v>732</v>
      </c>
      <c r="E81" s="60">
        <v>1006</v>
      </c>
      <c r="F81" s="57" t="s">
        <v>90</v>
      </c>
      <c r="G81" s="9" t="s">
        <v>32</v>
      </c>
      <c r="H81" s="13"/>
      <c r="I81" s="13"/>
      <c r="J81" s="8"/>
      <c r="K81" s="8"/>
      <c r="L81" s="32"/>
      <c r="M81" s="32"/>
      <c r="N81" s="8"/>
      <c r="O81" s="32"/>
      <c r="P81" s="32"/>
      <c r="Q81" s="8"/>
      <c r="R81" s="32"/>
      <c r="S81" s="8"/>
      <c r="T81" s="56"/>
    </row>
    <row r="82" spans="1:20" ht="36.75" customHeight="1">
      <c r="A82" s="51"/>
      <c r="B82" s="54"/>
      <c r="C82" s="70"/>
      <c r="D82" s="80"/>
      <c r="E82" s="80"/>
      <c r="F82" s="86"/>
      <c r="G82" s="10">
        <v>321</v>
      </c>
      <c r="H82" s="13">
        <v>50000</v>
      </c>
      <c r="I82" s="13">
        <v>50000</v>
      </c>
      <c r="J82" s="13">
        <v>0</v>
      </c>
      <c r="K82" s="13">
        <v>0</v>
      </c>
      <c r="L82" s="24">
        <v>0</v>
      </c>
      <c r="M82" s="24">
        <v>0</v>
      </c>
      <c r="N82" s="13">
        <v>0</v>
      </c>
      <c r="O82" s="39">
        <v>0</v>
      </c>
      <c r="P82" s="24">
        <v>50000</v>
      </c>
      <c r="Q82" s="13">
        <v>50000</v>
      </c>
      <c r="R82" s="24">
        <v>50000</v>
      </c>
      <c r="S82" s="13">
        <v>50000</v>
      </c>
      <c r="T82" s="51"/>
    </row>
    <row r="83" spans="1:20" ht="45.75" customHeight="1">
      <c r="A83" s="51"/>
      <c r="B83" s="54"/>
      <c r="C83" s="8" t="s">
        <v>89</v>
      </c>
      <c r="D83" s="10">
        <v>733</v>
      </c>
      <c r="E83" s="10">
        <v>1006</v>
      </c>
      <c r="F83" s="9" t="s">
        <v>90</v>
      </c>
      <c r="G83" s="10">
        <v>612</v>
      </c>
      <c r="H83" s="24">
        <v>327600</v>
      </c>
      <c r="I83" s="24">
        <v>327600</v>
      </c>
      <c r="J83" s="24">
        <v>0</v>
      </c>
      <c r="K83" s="24">
        <v>0</v>
      </c>
      <c r="L83" s="24">
        <v>0</v>
      </c>
      <c r="M83" s="24">
        <v>0</v>
      </c>
      <c r="N83" s="24">
        <v>15000</v>
      </c>
      <c r="O83" s="24">
        <v>15000</v>
      </c>
      <c r="P83" s="24">
        <v>327600</v>
      </c>
      <c r="Q83" s="24">
        <v>327600</v>
      </c>
      <c r="R83" s="24">
        <v>327600</v>
      </c>
      <c r="S83" s="24">
        <v>327600</v>
      </c>
      <c r="T83" s="51"/>
    </row>
    <row r="84" spans="1:20" ht="48.75" customHeight="1">
      <c r="A84" s="52"/>
      <c r="B84" s="55"/>
      <c r="C84" s="8" t="s">
        <v>28</v>
      </c>
      <c r="D84" s="9" t="s">
        <v>31</v>
      </c>
      <c r="E84" s="10">
        <v>1006</v>
      </c>
      <c r="F84" s="9" t="s">
        <v>90</v>
      </c>
      <c r="G84" s="10">
        <v>622</v>
      </c>
      <c r="H84" s="24">
        <v>50000</v>
      </c>
      <c r="I84" s="24">
        <v>50000</v>
      </c>
      <c r="J84" s="24">
        <v>0</v>
      </c>
      <c r="K84" s="24">
        <v>0</v>
      </c>
      <c r="L84" s="24">
        <v>0</v>
      </c>
      <c r="M84" s="24">
        <v>0</v>
      </c>
      <c r="N84" s="24">
        <v>0</v>
      </c>
      <c r="O84" s="24">
        <v>0</v>
      </c>
      <c r="P84" s="24">
        <v>50000</v>
      </c>
      <c r="Q84" s="24">
        <v>50000</v>
      </c>
      <c r="R84" s="24">
        <v>50000</v>
      </c>
      <c r="S84" s="24">
        <v>50000</v>
      </c>
      <c r="T84" s="52"/>
    </row>
    <row r="85" spans="1:20" ht="45">
      <c r="A85" s="50" t="s">
        <v>91</v>
      </c>
      <c r="B85" s="53" t="s">
        <v>92</v>
      </c>
      <c r="C85" s="8" t="s">
        <v>21</v>
      </c>
      <c r="D85" s="29" t="s">
        <v>29</v>
      </c>
      <c r="E85" s="29" t="s">
        <v>29</v>
      </c>
      <c r="F85" s="6" t="s">
        <v>93</v>
      </c>
      <c r="G85" s="29" t="s">
        <v>29</v>
      </c>
      <c r="H85" s="13">
        <f>H88</f>
        <v>72899</v>
      </c>
      <c r="I85" s="13">
        <f t="shared" ref="I85:R85" si="31">I88</f>
        <v>72899</v>
      </c>
      <c r="J85" s="13">
        <f t="shared" si="31"/>
        <v>0</v>
      </c>
      <c r="K85" s="13">
        <f t="shared" si="31"/>
        <v>0</v>
      </c>
      <c r="L85" s="24">
        <f t="shared" si="31"/>
        <v>0</v>
      </c>
      <c r="M85" s="24">
        <f t="shared" si="31"/>
        <v>0</v>
      </c>
      <c r="N85" s="13">
        <f t="shared" si="31"/>
        <v>0</v>
      </c>
      <c r="O85" s="13">
        <f t="shared" si="31"/>
        <v>0</v>
      </c>
      <c r="P85" s="24">
        <f t="shared" si="31"/>
        <v>0</v>
      </c>
      <c r="Q85" s="13">
        <f t="shared" si="31"/>
        <v>0</v>
      </c>
      <c r="R85" s="24">
        <f t="shared" si="31"/>
        <v>73000</v>
      </c>
      <c r="S85" s="13">
        <f>S88</f>
        <v>73000</v>
      </c>
      <c r="T85" s="50"/>
    </row>
    <row r="86" spans="1:20" ht="30">
      <c r="A86" s="51"/>
      <c r="B86" s="54"/>
      <c r="C86" s="8" t="s">
        <v>20</v>
      </c>
      <c r="D86" s="8"/>
      <c r="E86" s="8"/>
      <c r="F86" s="8"/>
      <c r="G86" s="8"/>
      <c r="H86" s="13"/>
      <c r="I86" s="13"/>
      <c r="J86" s="8"/>
      <c r="K86" s="11"/>
      <c r="L86" s="15"/>
      <c r="M86" s="15"/>
      <c r="N86" s="11"/>
      <c r="O86" s="11"/>
      <c r="P86" s="15"/>
      <c r="Q86" s="11"/>
      <c r="R86" s="15"/>
      <c r="S86" s="11"/>
      <c r="T86" s="56"/>
    </row>
    <row r="87" spans="1:20" ht="24" customHeight="1">
      <c r="A87" s="51"/>
      <c r="B87" s="54"/>
      <c r="C87" s="50" t="s">
        <v>25</v>
      </c>
      <c r="D87" s="60">
        <v>732</v>
      </c>
      <c r="E87" s="60">
        <v>1003</v>
      </c>
      <c r="F87" s="57" t="s">
        <v>93</v>
      </c>
      <c r="G87" s="9" t="s">
        <v>32</v>
      </c>
      <c r="H87" s="13"/>
      <c r="I87" s="13"/>
      <c r="J87" s="8"/>
      <c r="K87" s="8"/>
      <c r="L87" s="32"/>
      <c r="M87" s="32"/>
      <c r="N87" s="8"/>
      <c r="O87" s="8"/>
      <c r="P87" s="32"/>
      <c r="Q87" s="8"/>
      <c r="R87" s="32"/>
      <c r="S87" s="8"/>
      <c r="T87" s="56"/>
    </row>
    <row r="88" spans="1:20" ht="36.75" customHeight="1">
      <c r="A88" s="52"/>
      <c r="B88" s="55"/>
      <c r="C88" s="52"/>
      <c r="D88" s="52"/>
      <c r="E88" s="52"/>
      <c r="F88" s="52"/>
      <c r="G88" s="10">
        <v>321</v>
      </c>
      <c r="H88" s="13">
        <v>72899</v>
      </c>
      <c r="I88" s="13">
        <v>72899</v>
      </c>
      <c r="J88" s="13">
        <v>0</v>
      </c>
      <c r="K88" s="13">
        <v>0</v>
      </c>
      <c r="L88" s="24">
        <v>0</v>
      </c>
      <c r="M88" s="24">
        <v>0</v>
      </c>
      <c r="N88" s="13">
        <v>0</v>
      </c>
      <c r="O88" s="20">
        <v>0</v>
      </c>
      <c r="P88" s="24">
        <v>0</v>
      </c>
      <c r="Q88" s="13">
        <v>0</v>
      </c>
      <c r="R88" s="24">
        <v>73000</v>
      </c>
      <c r="S88" s="13">
        <v>73000</v>
      </c>
      <c r="T88" s="52"/>
    </row>
    <row r="89" spans="1:20" ht="45">
      <c r="A89" s="50" t="s">
        <v>94</v>
      </c>
      <c r="B89" s="53" t="s">
        <v>95</v>
      </c>
      <c r="C89" s="8" t="s">
        <v>21</v>
      </c>
      <c r="D89" s="29" t="s">
        <v>29</v>
      </c>
      <c r="E89" s="29" t="s">
        <v>29</v>
      </c>
      <c r="F89" s="6" t="s">
        <v>96</v>
      </c>
      <c r="G89" s="29" t="s">
        <v>29</v>
      </c>
      <c r="H89" s="13">
        <f>H92</f>
        <v>63300</v>
      </c>
      <c r="I89" s="13">
        <f t="shared" ref="I89:R89" si="32">I92</f>
        <v>63300</v>
      </c>
      <c r="J89" s="13">
        <f t="shared" si="32"/>
        <v>15825</v>
      </c>
      <c r="K89" s="13">
        <f t="shared" si="32"/>
        <v>0</v>
      </c>
      <c r="L89" s="24">
        <f t="shared" si="32"/>
        <v>38430</v>
      </c>
      <c r="M89" s="24">
        <f t="shared" si="32"/>
        <v>38430</v>
      </c>
      <c r="N89" s="13">
        <f t="shared" si="32"/>
        <v>54255</v>
      </c>
      <c r="O89" s="13">
        <f t="shared" si="32"/>
        <v>38430</v>
      </c>
      <c r="P89" s="24">
        <f t="shared" si="32"/>
        <v>63300</v>
      </c>
      <c r="Q89" s="13">
        <f t="shared" si="32"/>
        <v>63300</v>
      </c>
      <c r="R89" s="24">
        <f t="shared" si="32"/>
        <v>63300</v>
      </c>
      <c r="S89" s="13">
        <f>S92</f>
        <v>63300</v>
      </c>
      <c r="T89" s="50"/>
    </row>
    <row r="90" spans="1:20" ht="30">
      <c r="A90" s="51"/>
      <c r="B90" s="54"/>
      <c r="C90" s="8" t="s">
        <v>20</v>
      </c>
      <c r="D90" s="8"/>
      <c r="E90" s="8"/>
      <c r="F90" s="8"/>
      <c r="G90" s="8"/>
      <c r="H90" s="13"/>
      <c r="I90" s="13"/>
      <c r="J90" s="8"/>
      <c r="K90" s="11"/>
      <c r="L90" s="15"/>
      <c r="M90" s="15"/>
      <c r="N90" s="11"/>
      <c r="O90" s="11"/>
      <c r="P90" s="15"/>
      <c r="Q90" s="11"/>
      <c r="R90" s="15"/>
      <c r="S90" s="11"/>
      <c r="T90" s="56"/>
    </row>
    <row r="91" spans="1:20" ht="130.5" customHeight="1">
      <c r="A91" s="51"/>
      <c r="B91" s="54"/>
      <c r="C91" s="50" t="s">
        <v>25</v>
      </c>
      <c r="D91" s="60">
        <v>732</v>
      </c>
      <c r="E91" s="60">
        <v>1003</v>
      </c>
      <c r="F91" s="57" t="s">
        <v>96</v>
      </c>
      <c r="G91" s="9" t="s">
        <v>32</v>
      </c>
      <c r="H91" s="13"/>
      <c r="I91" s="13"/>
      <c r="J91" s="8"/>
      <c r="K91" s="8"/>
      <c r="L91" s="32"/>
      <c r="M91" s="32"/>
      <c r="N91" s="8"/>
      <c r="O91" s="8"/>
      <c r="P91" s="32"/>
      <c r="Q91" s="8"/>
      <c r="R91" s="32"/>
      <c r="S91" s="8"/>
      <c r="T91" s="56"/>
    </row>
    <row r="92" spans="1:20" ht="36.75" customHeight="1">
      <c r="A92" s="52"/>
      <c r="B92" s="55"/>
      <c r="C92" s="52"/>
      <c r="D92" s="52"/>
      <c r="E92" s="52"/>
      <c r="F92" s="52"/>
      <c r="G92" s="10">
        <v>321</v>
      </c>
      <c r="H92" s="13">
        <v>63300</v>
      </c>
      <c r="I92" s="13">
        <v>63300</v>
      </c>
      <c r="J92" s="13">
        <v>15825</v>
      </c>
      <c r="K92" s="13">
        <v>0</v>
      </c>
      <c r="L92" s="24">
        <v>38430</v>
      </c>
      <c r="M92" s="24">
        <v>38430</v>
      </c>
      <c r="N92" s="13">
        <v>54255</v>
      </c>
      <c r="O92" s="20">
        <v>38430</v>
      </c>
      <c r="P92" s="24">
        <v>63300</v>
      </c>
      <c r="Q92" s="13">
        <v>63300</v>
      </c>
      <c r="R92" s="24">
        <v>63300</v>
      </c>
      <c r="S92" s="13">
        <v>63300</v>
      </c>
      <c r="T92" s="52"/>
    </row>
    <row r="93" spans="1:20" ht="45">
      <c r="A93" s="50" t="s">
        <v>97</v>
      </c>
      <c r="B93" s="53" t="s">
        <v>98</v>
      </c>
      <c r="C93" s="8" t="s">
        <v>21</v>
      </c>
      <c r="D93" s="29" t="s">
        <v>29</v>
      </c>
      <c r="E93" s="29" t="s">
        <v>29</v>
      </c>
      <c r="F93" s="6" t="s">
        <v>99</v>
      </c>
      <c r="G93" s="29" t="s">
        <v>29</v>
      </c>
      <c r="H93" s="13">
        <f>H96</f>
        <v>330000</v>
      </c>
      <c r="I93" s="13">
        <f t="shared" ref="I93:R93" si="33">I96</f>
        <v>330000</v>
      </c>
      <c r="J93" s="13">
        <f t="shared" si="33"/>
        <v>150000</v>
      </c>
      <c r="K93" s="13">
        <f t="shared" si="33"/>
        <v>0</v>
      </c>
      <c r="L93" s="24">
        <f t="shared" si="33"/>
        <v>330000</v>
      </c>
      <c r="M93" s="24">
        <f t="shared" si="33"/>
        <v>330000</v>
      </c>
      <c r="N93" s="13">
        <f t="shared" si="33"/>
        <v>330000</v>
      </c>
      <c r="O93" s="13">
        <f t="shared" si="33"/>
        <v>330000</v>
      </c>
      <c r="P93" s="24">
        <f t="shared" si="33"/>
        <v>330000</v>
      </c>
      <c r="Q93" s="13">
        <f t="shared" si="33"/>
        <v>330000</v>
      </c>
      <c r="R93" s="24">
        <f t="shared" si="33"/>
        <v>330000</v>
      </c>
      <c r="S93" s="13">
        <f>S96</f>
        <v>330000</v>
      </c>
      <c r="T93" s="50"/>
    </row>
    <row r="94" spans="1:20" ht="30">
      <c r="A94" s="51"/>
      <c r="B94" s="54"/>
      <c r="C94" s="8" t="s">
        <v>20</v>
      </c>
      <c r="D94" s="8"/>
      <c r="E94" s="8"/>
      <c r="F94" s="8"/>
      <c r="G94" s="8"/>
      <c r="H94" s="13"/>
      <c r="I94" s="13"/>
      <c r="J94" s="8"/>
      <c r="K94" s="11"/>
      <c r="L94" s="15"/>
      <c r="M94" s="15"/>
      <c r="N94" s="11"/>
      <c r="O94" s="11"/>
      <c r="P94" s="15"/>
      <c r="Q94" s="11"/>
      <c r="R94" s="15"/>
      <c r="S94" s="11"/>
      <c r="T94" s="56"/>
    </row>
    <row r="95" spans="1:20" ht="23.25" customHeight="1">
      <c r="A95" s="51"/>
      <c r="B95" s="54"/>
      <c r="C95" s="50" t="s">
        <v>25</v>
      </c>
      <c r="D95" s="60">
        <v>732</v>
      </c>
      <c r="E95" s="60">
        <v>1003</v>
      </c>
      <c r="F95" s="57" t="s">
        <v>99</v>
      </c>
      <c r="G95" s="9" t="s">
        <v>32</v>
      </c>
      <c r="H95" s="13"/>
      <c r="I95" s="13"/>
      <c r="J95" s="8"/>
      <c r="K95" s="8"/>
      <c r="L95" s="32"/>
      <c r="M95" s="32"/>
      <c r="N95" s="8"/>
      <c r="O95" s="8"/>
      <c r="P95" s="32"/>
      <c r="Q95" s="8"/>
      <c r="R95" s="32"/>
      <c r="S95" s="8"/>
      <c r="T95" s="56"/>
    </row>
    <row r="96" spans="1:20" ht="36.75" customHeight="1">
      <c r="A96" s="52"/>
      <c r="B96" s="55"/>
      <c r="C96" s="52"/>
      <c r="D96" s="52"/>
      <c r="E96" s="52"/>
      <c r="F96" s="52"/>
      <c r="G96" s="10">
        <v>321</v>
      </c>
      <c r="H96" s="13">
        <v>330000</v>
      </c>
      <c r="I96" s="13">
        <v>330000</v>
      </c>
      <c r="J96" s="13">
        <v>150000</v>
      </c>
      <c r="K96" s="13">
        <v>0</v>
      </c>
      <c r="L96" s="24">
        <v>330000</v>
      </c>
      <c r="M96" s="24">
        <v>330000</v>
      </c>
      <c r="N96" s="13">
        <v>330000</v>
      </c>
      <c r="O96" s="20">
        <v>330000</v>
      </c>
      <c r="P96" s="24">
        <v>330000</v>
      </c>
      <c r="Q96" s="13">
        <v>330000</v>
      </c>
      <c r="R96" s="24">
        <v>330000</v>
      </c>
      <c r="S96" s="13">
        <v>330000</v>
      </c>
      <c r="T96" s="52"/>
    </row>
    <row r="97" spans="1:20" ht="45">
      <c r="A97" s="53" t="s">
        <v>100</v>
      </c>
      <c r="B97" s="53" t="s">
        <v>101</v>
      </c>
      <c r="C97" s="8" t="s">
        <v>21</v>
      </c>
      <c r="D97" s="29" t="s">
        <v>29</v>
      </c>
      <c r="E97" s="29" t="s">
        <v>29</v>
      </c>
      <c r="F97" s="6" t="s">
        <v>103</v>
      </c>
      <c r="G97" s="29" t="s">
        <v>29</v>
      </c>
      <c r="H97" s="13">
        <f>H100</f>
        <v>192640</v>
      </c>
      <c r="I97" s="13">
        <f t="shared" ref="I97:R97" si="34">I100</f>
        <v>192636.05</v>
      </c>
      <c r="J97" s="13">
        <f t="shared" si="34"/>
        <v>0</v>
      </c>
      <c r="K97" s="13">
        <f t="shared" si="34"/>
        <v>0</v>
      </c>
      <c r="L97" s="24">
        <f t="shared" si="34"/>
        <v>96320</v>
      </c>
      <c r="M97" s="24">
        <f t="shared" si="34"/>
        <v>96320</v>
      </c>
      <c r="N97" s="13">
        <f t="shared" si="34"/>
        <v>96320</v>
      </c>
      <c r="O97" s="24">
        <f t="shared" si="34"/>
        <v>96320</v>
      </c>
      <c r="P97" s="24">
        <f t="shared" si="34"/>
        <v>192640</v>
      </c>
      <c r="Q97" s="13">
        <f t="shared" si="34"/>
        <v>192640</v>
      </c>
      <c r="R97" s="24">
        <f t="shared" si="34"/>
        <v>192640</v>
      </c>
      <c r="S97" s="13">
        <f>S100</f>
        <v>192640</v>
      </c>
      <c r="T97" s="50"/>
    </row>
    <row r="98" spans="1:20" ht="30">
      <c r="A98" s="54"/>
      <c r="B98" s="54"/>
      <c r="C98" s="8" t="s">
        <v>20</v>
      </c>
      <c r="D98" s="8"/>
      <c r="E98" s="8"/>
      <c r="F98" s="8"/>
      <c r="G98" s="8"/>
      <c r="H98" s="13"/>
      <c r="I98" s="13"/>
      <c r="J98" s="8"/>
      <c r="K98" s="11"/>
      <c r="L98" s="15"/>
      <c r="M98" s="15"/>
      <c r="N98" s="11"/>
      <c r="O98" s="15"/>
      <c r="P98" s="15"/>
      <c r="Q98" s="11"/>
      <c r="R98" s="15"/>
      <c r="S98" s="11"/>
      <c r="T98" s="56"/>
    </row>
    <row r="99" spans="1:20" ht="23.25" customHeight="1">
      <c r="A99" s="54"/>
      <c r="B99" s="54"/>
      <c r="C99" s="50" t="s">
        <v>102</v>
      </c>
      <c r="D99" s="60">
        <v>734</v>
      </c>
      <c r="E99" s="60">
        <v>1003</v>
      </c>
      <c r="F99" s="57" t="s">
        <v>103</v>
      </c>
      <c r="G99" s="9" t="s">
        <v>32</v>
      </c>
      <c r="H99" s="13"/>
      <c r="I99" s="13"/>
      <c r="J99" s="8"/>
      <c r="K99" s="8"/>
      <c r="L99" s="32"/>
      <c r="M99" s="32"/>
      <c r="N99" s="8"/>
      <c r="O99" s="32"/>
      <c r="P99" s="32"/>
      <c r="Q99" s="8"/>
      <c r="R99" s="32"/>
      <c r="S99" s="8"/>
      <c r="T99" s="56"/>
    </row>
    <row r="100" spans="1:20" ht="36.75" customHeight="1">
      <c r="A100" s="55"/>
      <c r="B100" s="55"/>
      <c r="C100" s="52"/>
      <c r="D100" s="52"/>
      <c r="E100" s="52"/>
      <c r="F100" s="52"/>
      <c r="G100" s="10">
        <v>112</v>
      </c>
      <c r="H100" s="13">
        <v>192640</v>
      </c>
      <c r="I100" s="13">
        <v>192636.05</v>
      </c>
      <c r="J100" s="13">
        <v>0</v>
      </c>
      <c r="K100" s="13">
        <v>0</v>
      </c>
      <c r="L100" s="24">
        <v>96320</v>
      </c>
      <c r="M100" s="24">
        <v>96320</v>
      </c>
      <c r="N100" s="13">
        <v>96320</v>
      </c>
      <c r="O100" s="39">
        <v>96320</v>
      </c>
      <c r="P100" s="24">
        <v>192640</v>
      </c>
      <c r="Q100" s="13">
        <v>192640</v>
      </c>
      <c r="R100" s="24">
        <v>192640</v>
      </c>
      <c r="S100" s="13">
        <v>192640</v>
      </c>
      <c r="T100" s="52"/>
    </row>
    <row r="101" spans="1:20" ht="45">
      <c r="A101" s="53" t="s">
        <v>104</v>
      </c>
      <c r="B101" s="53" t="s">
        <v>105</v>
      </c>
      <c r="C101" s="8" t="s">
        <v>21</v>
      </c>
      <c r="D101" s="29" t="s">
        <v>29</v>
      </c>
      <c r="E101" s="29" t="s">
        <v>29</v>
      </c>
      <c r="F101" s="6" t="s">
        <v>106</v>
      </c>
      <c r="G101" s="29" t="s">
        <v>29</v>
      </c>
      <c r="H101" s="13">
        <f>H104</f>
        <v>84400</v>
      </c>
      <c r="I101" s="13">
        <f t="shared" ref="I101:Q101" si="35">I104</f>
        <v>84400</v>
      </c>
      <c r="J101" s="13">
        <f t="shared" si="35"/>
        <v>30000</v>
      </c>
      <c r="K101" s="13">
        <f t="shared" si="35"/>
        <v>30000</v>
      </c>
      <c r="L101" s="24">
        <f t="shared" si="35"/>
        <v>50000</v>
      </c>
      <c r="M101" s="24">
        <f t="shared" si="35"/>
        <v>50000</v>
      </c>
      <c r="N101" s="13">
        <f t="shared" si="35"/>
        <v>60000</v>
      </c>
      <c r="O101" s="24">
        <f t="shared" si="35"/>
        <v>60000</v>
      </c>
      <c r="P101" s="24">
        <f t="shared" si="35"/>
        <v>84400</v>
      </c>
      <c r="Q101" s="13">
        <f t="shared" si="35"/>
        <v>84400</v>
      </c>
      <c r="R101" s="24">
        <f>R104</f>
        <v>84400</v>
      </c>
      <c r="S101" s="13">
        <f>S104</f>
        <v>84400</v>
      </c>
      <c r="T101" s="50"/>
    </row>
    <row r="102" spans="1:20" ht="30">
      <c r="A102" s="54"/>
      <c r="B102" s="54"/>
      <c r="C102" s="8" t="s">
        <v>20</v>
      </c>
      <c r="D102" s="8"/>
      <c r="E102" s="8"/>
      <c r="F102" s="8"/>
      <c r="G102" s="8"/>
      <c r="H102" s="13"/>
      <c r="I102" s="13"/>
      <c r="J102" s="8"/>
      <c r="K102" s="11"/>
      <c r="L102" s="15"/>
      <c r="M102" s="15"/>
      <c r="N102" s="11"/>
      <c r="O102" s="15"/>
      <c r="P102" s="15"/>
      <c r="Q102" s="11"/>
      <c r="R102" s="15"/>
      <c r="S102" s="11"/>
      <c r="T102" s="56"/>
    </row>
    <row r="103" spans="1:20" ht="23.25" customHeight="1">
      <c r="A103" s="54"/>
      <c r="B103" s="54"/>
      <c r="C103" s="50" t="s">
        <v>89</v>
      </c>
      <c r="D103" s="60">
        <v>733</v>
      </c>
      <c r="E103" s="60">
        <v>1006</v>
      </c>
      <c r="F103" s="57" t="s">
        <v>106</v>
      </c>
      <c r="G103" s="9" t="s">
        <v>32</v>
      </c>
      <c r="H103" s="13"/>
      <c r="I103" s="13"/>
      <c r="J103" s="8"/>
      <c r="K103" s="8"/>
      <c r="L103" s="32"/>
      <c r="M103" s="32"/>
      <c r="N103" s="8"/>
      <c r="O103" s="32"/>
      <c r="P103" s="32"/>
      <c r="Q103" s="8"/>
      <c r="R103" s="32"/>
      <c r="S103" s="8"/>
      <c r="T103" s="56"/>
    </row>
    <row r="104" spans="1:20" ht="36.75" customHeight="1">
      <c r="A104" s="55"/>
      <c r="B104" s="55"/>
      <c r="C104" s="52"/>
      <c r="D104" s="52"/>
      <c r="E104" s="52"/>
      <c r="F104" s="52"/>
      <c r="G104" s="10">
        <v>612</v>
      </c>
      <c r="H104" s="13">
        <v>84400</v>
      </c>
      <c r="I104" s="13">
        <v>84400</v>
      </c>
      <c r="J104" s="13">
        <v>30000</v>
      </c>
      <c r="K104" s="13">
        <v>30000</v>
      </c>
      <c r="L104" s="24">
        <v>50000</v>
      </c>
      <c r="M104" s="24">
        <v>50000</v>
      </c>
      <c r="N104" s="13">
        <v>60000</v>
      </c>
      <c r="O104" s="39">
        <v>60000</v>
      </c>
      <c r="P104" s="24">
        <v>84400</v>
      </c>
      <c r="Q104" s="13">
        <v>84400</v>
      </c>
      <c r="R104" s="24">
        <v>84400</v>
      </c>
      <c r="S104" s="13">
        <v>84400</v>
      </c>
      <c r="T104" s="52"/>
    </row>
    <row r="105" spans="1:20" ht="45">
      <c r="A105" s="53" t="s">
        <v>107</v>
      </c>
      <c r="B105" s="53" t="s">
        <v>108</v>
      </c>
      <c r="C105" s="8" t="s">
        <v>21</v>
      </c>
      <c r="D105" s="29" t="s">
        <v>29</v>
      </c>
      <c r="E105" s="29" t="s">
        <v>29</v>
      </c>
      <c r="F105" s="6" t="s">
        <v>109</v>
      </c>
      <c r="G105" s="29" t="s">
        <v>29</v>
      </c>
      <c r="H105" s="13">
        <f>H108</f>
        <v>138000</v>
      </c>
      <c r="I105" s="13">
        <f t="shared" ref="I105:R105" si="36">I108</f>
        <v>138000</v>
      </c>
      <c r="J105" s="13">
        <f t="shared" si="36"/>
        <v>38400</v>
      </c>
      <c r="K105" s="13">
        <f t="shared" si="36"/>
        <v>32400</v>
      </c>
      <c r="L105" s="24">
        <f t="shared" si="36"/>
        <v>78000</v>
      </c>
      <c r="M105" s="24">
        <f t="shared" si="36"/>
        <v>79200</v>
      </c>
      <c r="N105" s="13">
        <f t="shared" si="36"/>
        <v>107400</v>
      </c>
      <c r="O105" s="13">
        <f t="shared" si="36"/>
        <v>79200</v>
      </c>
      <c r="P105" s="24">
        <f t="shared" si="36"/>
        <v>136800</v>
      </c>
      <c r="Q105" s="13">
        <f t="shared" si="36"/>
        <v>136800</v>
      </c>
      <c r="R105" s="24">
        <f t="shared" si="36"/>
        <v>138000</v>
      </c>
      <c r="S105" s="13">
        <f>S108</f>
        <v>138000</v>
      </c>
      <c r="T105" s="50"/>
    </row>
    <row r="106" spans="1:20" ht="30">
      <c r="A106" s="54"/>
      <c r="B106" s="54"/>
      <c r="C106" s="8" t="s">
        <v>20</v>
      </c>
      <c r="D106" s="8"/>
      <c r="E106" s="8"/>
      <c r="F106" s="8"/>
      <c r="G106" s="8"/>
      <c r="H106" s="13"/>
      <c r="I106" s="13"/>
      <c r="J106" s="8"/>
      <c r="K106" s="11"/>
      <c r="L106" s="15"/>
      <c r="M106" s="15"/>
      <c r="N106" s="11"/>
      <c r="O106" s="11"/>
      <c r="P106" s="15"/>
      <c r="Q106" s="11"/>
      <c r="R106" s="15"/>
      <c r="S106" s="11"/>
      <c r="T106" s="56"/>
    </row>
    <row r="107" spans="1:20" ht="23.25" customHeight="1">
      <c r="A107" s="54"/>
      <c r="B107" s="54"/>
      <c r="C107" s="50" t="s">
        <v>25</v>
      </c>
      <c r="D107" s="60">
        <v>732</v>
      </c>
      <c r="E107" s="60">
        <v>1003</v>
      </c>
      <c r="F107" s="57" t="s">
        <v>109</v>
      </c>
      <c r="G107" s="9" t="s">
        <v>32</v>
      </c>
      <c r="H107" s="13"/>
      <c r="I107" s="13"/>
      <c r="J107" s="8"/>
      <c r="K107" s="8"/>
      <c r="L107" s="32"/>
      <c r="M107" s="32"/>
      <c r="N107" s="8"/>
      <c r="O107" s="8"/>
      <c r="P107" s="32"/>
      <c r="Q107" s="8"/>
      <c r="R107" s="32"/>
      <c r="S107" s="8"/>
      <c r="T107" s="56"/>
    </row>
    <row r="108" spans="1:20" ht="36.75" customHeight="1">
      <c r="A108" s="55"/>
      <c r="B108" s="55"/>
      <c r="C108" s="52"/>
      <c r="D108" s="52"/>
      <c r="E108" s="52"/>
      <c r="F108" s="52"/>
      <c r="G108" s="10">
        <v>321</v>
      </c>
      <c r="H108" s="13">
        <v>138000</v>
      </c>
      <c r="I108" s="13">
        <v>138000</v>
      </c>
      <c r="J108" s="13">
        <v>38400</v>
      </c>
      <c r="K108" s="13">
        <v>32400</v>
      </c>
      <c r="L108" s="24">
        <v>78000</v>
      </c>
      <c r="M108" s="24">
        <v>79200</v>
      </c>
      <c r="N108" s="13">
        <v>107400</v>
      </c>
      <c r="O108" s="20">
        <v>79200</v>
      </c>
      <c r="P108" s="24">
        <v>136800</v>
      </c>
      <c r="Q108" s="13">
        <v>136800</v>
      </c>
      <c r="R108" s="24">
        <v>138000</v>
      </c>
      <c r="S108" s="13">
        <v>138000</v>
      </c>
      <c r="T108" s="52"/>
    </row>
    <row r="109" spans="1:20" ht="45">
      <c r="A109" s="50" t="s">
        <v>110</v>
      </c>
      <c r="B109" s="53" t="s">
        <v>111</v>
      </c>
      <c r="C109" s="8" t="s">
        <v>21</v>
      </c>
      <c r="D109" s="29" t="s">
        <v>29</v>
      </c>
      <c r="E109" s="29" t="s">
        <v>29</v>
      </c>
      <c r="F109" s="6" t="s">
        <v>114</v>
      </c>
      <c r="G109" s="29" t="s">
        <v>29</v>
      </c>
      <c r="H109" s="13">
        <f>H112+H114+H115+H113</f>
        <v>600000</v>
      </c>
      <c r="I109" s="13">
        <f t="shared" ref="I109:S109" si="37">I112+I114+I115+I113</f>
        <v>574843.19999999995</v>
      </c>
      <c r="J109" s="13">
        <f t="shared" si="37"/>
        <v>54000</v>
      </c>
      <c r="K109" s="13">
        <f t="shared" si="37"/>
        <v>52800</v>
      </c>
      <c r="L109" s="24">
        <f t="shared" si="37"/>
        <v>305000</v>
      </c>
      <c r="M109" s="24">
        <f t="shared" si="37"/>
        <v>298400</v>
      </c>
      <c r="N109" s="13">
        <f t="shared" si="37"/>
        <v>541500</v>
      </c>
      <c r="O109" s="24">
        <f t="shared" si="37"/>
        <v>527100</v>
      </c>
      <c r="P109" s="24">
        <f t="shared" si="37"/>
        <v>600000</v>
      </c>
      <c r="Q109" s="13">
        <f t="shared" si="37"/>
        <v>598500</v>
      </c>
      <c r="R109" s="24">
        <f t="shared" si="37"/>
        <v>600000</v>
      </c>
      <c r="S109" s="13">
        <f t="shared" si="37"/>
        <v>600000</v>
      </c>
      <c r="T109" s="50" t="s">
        <v>206</v>
      </c>
    </row>
    <row r="110" spans="1:20" ht="30">
      <c r="A110" s="51"/>
      <c r="B110" s="54"/>
      <c r="C110" s="8" t="s">
        <v>20</v>
      </c>
      <c r="D110" s="8"/>
      <c r="E110" s="8"/>
      <c r="F110" s="8"/>
      <c r="G110" s="8"/>
      <c r="H110" s="13"/>
      <c r="I110" s="13"/>
      <c r="J110" s="8"/>
      <c r="K110" s="11"/>
      <c r="L110" s="15"/>
      <c r="M110" s="15"/>
      <c r="N110" s="11"/>
      <c r="O110" s="15"/>
      <c r="P110" s="15"/>
      <c r="Q110" s="11"/>
      <c r="R110" s="15"/>
      <c r="S110" s="11"/>
      <c r="T110" s="56"/>
    </row>
    <row r="111" spans="1:20" ht="24" customHeight="1">
      <c r="A111" s="51"/>
      <c r="B111" s="54"/>
      <c r="C111" s="50" t="s">
        <v>113</v>
      </c>
      <c r="D111" s="60">
        <v>733</v>
      </c>
      <c r="E111" s="60">
        <v>1006</v>
      </c>
      <c r="F111" s="57" t="s">
        <v>114</v>
      </c>
      <c r="G111" s="9" t="s">
        <v>32</v>
      </c>
      <c r="H111" s="13"/>
      <c r="I111" s="13"/>
      <c r="J111" s="8"/>
      <c r="K111" s="8"/>
      <c r="L111" s="32"/>
      <c r="M111" s="32"/>
      <c r="N111" s="8"/>
      <c r="O111" s="32"/>
      <c r="P111" s="32"/>
      <c r="Q111" s="8"/>
      <c r="R111" s="32"/>
      <c r="S111" s="8"/>
      <c r="T111" s="56"/>
    </row>
    <row r="112" spans="1:20" ht="28.5" customHeight="1">
      <c r="A112" s="51"/>
      <c r="B112" s="54"/>
      <c r="C112" s="70"/>
      <c r="D112" s="80"/>
      <c r="E112" s="80"/>
      <c r="F112" s="86"/>
      <c r="G112" s="10">
        <v>622</v>
      </c>
      <c r="H112" s="13">
        <v>10000</v>
      </c>
      <c r="I112" s="13">
        <v>10000</v>
      </c>
      <c r="J112" s="13">
        <v>0</v>
      </c>
      <c r="K112" s="13">
        <v>0</v>
      </c>
      <c r="L112" s="24">
        <v>0</v>
      </c>
      <c r="M112" s="24">
        <v>0</v>
      </c>
      <c r="N112" s="13">
        <v>10000</v>
      </c>
      <c r="O112" s="39">
        <v>10000</v>
      </c>
      <c r="P112" s="24">
        <v>10000</v>
      </c>
      <c r="Q112" s="13">
        <v>10000</v>
      </c>
      <c r="R112" s="24">
        <v>10000</v>
      </c>
      <c r="S112" s="13">
        <v>10000</v>
      </c>
      <c r="T112" s="51"/>
    </row>
    <row r="113" spans="1:20" ht="45" customHeight="1">
      <c r="A113" s="51"/>
      <c r="B113" s="54"/>
      <c r="C113" s="26" t="s">
        <v>89</v>
      </c>
      <c r="D113" s="28">
        <v>733</v>
      </c>
      <c r="E113" s="28">
        <v>1006</v>
      </c>
      <c r="F113" s="27" t="s">
        <v>114</v>
      </c>
      <c r="G113" s="10">
        <v>612</v>
      </c>
      <c r="H113" s="13">
        <v>468000</v>
      </c>
      <c r="I113" s="13">
        <v>456843.2</v>
      </c>
      <c r="J113" s="13">
        <v>30000</v>
      </c>
      <c r="K113" s="13">
        <v>30000</v>
      </c>
      <c r="L113" s="24">
        <v>257000</v>
      </c>
      <c r="M113" s="24">
        <v>257000</v>
      </c>
      <c r="N113" s="13">
        <v>435500</v>
      </c>
      <c r="O113" s="39">
        <v>435500</v>
      </c>
      <c r="P113" s="24">
        <v>468000</v>
      </c>
      <c r="Q113" s="13">
        <v>466500</v>
      </c>
      <c r="R113" s="24">
        <v>468000</v>
      </c>
      <c r="S113" s="13">
        <v>468000</v>
      </c>
      <c r="T113" s="51"/>
    </row>
    <row r="114" spans="1:20" ht="60.75" customHeight="1">
      <c r="A114" s="51"/>
      <c r="B114" s="54"/>
      <c r="C114" s="8" t="s">
        <v>112</v>
      </c>
      <c r="D114" s="10">
        <v>732</v>
      </c>
      <c r="E114" s="10">
        <v>1006</v>
      </c>
      <c r="F114" s="9" t="s">
        <v>114</v>
      </c>
      <c r="G114" s="10">
        <v>244</v>
      </c>
      <c r="H114" s="24">
        <v>98000</v>
      </c>
      <c r="I114" s="24">
        <v>84000</v>
      </c>
      <c r="J114" s="24">
        <v>24000</v>
      </c>
      <c r="K114" s="24">
        <v>22800</v>
      </c>
      <c r="L114" s="24">
        <v>48000</v>
      </c>
      <c r="M114" s="24">
        <v>41400</v>
      </c>
      <c r="N114" s="24">
        <v>72000</v>
      </c>
      <c r="O114" s="24">
        <v>57600</v>
      </c>
      <c r="P114" s="24">
        <v>98000</v>
      </c>
      <c r="Q114" s="24">
        <v>98000</v>
      </c>
      <c r="R114" s="24">
        <v>98000</v>
      </c>
      <c r="S114" s="24">
        <v>98000</v>
      </c>
      <c r="T114" s="51"/>
    </row>
    <row r="115" spans="1:20" ht="48.75" customHeight="1">
      <c r="A115" s="52"/>
      <c r="B115" s="55"/>
      <c r="C115" s="8" t="s">
        <v>28</v>
      </c>
      <c r="D115" s="9" t="s">
        <v>31</v>
      </c>
      <c r="E115" s="10">
        <v>1006</v>
      </c>
      <c r="F115" s="9" t="s">
        <v>114</v>
      </c>
      <c r="G115" s="10">
        <v>622</v>
      </c>
      <c r="H115" s="24">
        <v>24000</v>
      </c>
      <c r="I115" s="24">
        <v>24000</v>
      </c>
      <c r="J115" s="24">
        <v>0</v>
      </c>
      <c r="K115" s="24">
        <v>0</v>
      </c>
      <c r="L115" s="24">
        <v>0</v>
      </c>
      <c r="M115" s="24">
        <v>0</v>
      </c>
      <c r="N115" s="24">
        <v>24000</v>
      </c>
      <c r="O115" s="24">
        <v>24000</v>
      </c>
      <c r="P115" s="24">
        <v>24000</v>
      </c>
      <c r="Q115" s="24">
        <v>24000</v>
      </c>
      <c r="R115" s="24">
        <v>24000</v>
      </c>
      <c r="S115" s="24">
        <v>24000</v>
      </c>
      <c r="T115" s="52"/>
    </row>
    <row r="116" spans="1:20" ht="44.25" customHeight="1">
      <c r="A116" s="53" t="s">
        <v>115</v>
      </c>
      <c r="B116" s="53" t="s">
        <v>116</v>
      </c>
      <c r="C116" s="8" t="s">
        <v>21</v>
      </c>
      <c r="D116" s="29" t="s">
        <v>29</v>
      </c>
      <c r="E116" s="29" t="s">
        <v>29</v>
      </c>
      <c r="F116" s="6" t="s">
        <v>183</v>
      </c>
      <c r="G116" s="29" t="s">
        <v>29</v>
      </c>
      <c r="H116" s="13">
        <f>H119</f>
        <v>108200</v>
      </c>
      <c r="I116" s="13">
        <f t="shared" ref="I116:R116" si="38">I119</f>
        <v>108200</v>
      </c>
      <c r="J116" s="13">
        <f t="shared" si="38"/>
        <v>141909</v>
      </c>
      <c r="K116" s="13">
        <f t="shared" si="38"/>
        <v>141909</v>
      </c>
      <c r="L116" s="24">
        <f t="shared" si="38"/>
        <v>180709</v>
      </c>
      <c r="M116" s="24">
        <f t="shared" si="38"/>
        <v>180709</v>
      </c>
      <c r="N116" s="13">
        <f t="shared" si="38"/>
        <v>218559</v>
      </c>
      <c r="O116" s="24">
        <f t="shared" si="38"/>
        <v>218559</v>
      </c>
      <c r="P116" s="24">
        <f t="shared" si="38"/>
        <v>258309</v>
      </c>
      <c r="Q116" s="13">
        <f t="shared" si="38"/>
        <v>258120</v>
      </c>
      <c r="R116" s="24">
        <f t="shared" si="38"/>
        <v>225309</v>
      </c>
      <c r="S116" s="13">
        <f>S119</f>
        <v>225309</v>
      </c>
      <c r="T116" s="50" t="s">
        <v>208</v>
      </c>
    </row>
    <row r="117" spans="1:20" ht="32.25" customHeight="1">
      <c r="A117" s="54"/>
      <c r="B117" s="54"/>
      <c r="C117" s="8" t="s">
        <v>20</v>
      </c>
      <c r="D117" s="8"/>
      <c r="E117" s="8"/>
      <c r="F117" s="8"/>
      <c r="G117" s="8"/>
      <c r="H117" s="13"/>
      <c r="I117" s="13"/>
      <c r="J117" s="8"/>
      <c r="K117" s="11"/>
      <c r="L117" s="15"/>
      <c r="M117" s="15"/>
      <c r="N117" s="11"/>
      <c r="O117" s="15"/>
      <c r="P117" s="15"/>
      <c r="Q117" s="11"/>
      <c r="R117" s="15"/>
      <c r="S117" s="11"/>
      <c r="T117" s="56"/>
    </row>
    <row r="118" spans="1:20" ht="23.25" customHeight="1">
      <c r="A118" s="54"/>
      <c r="B118" s="54"/>
      <c r="C118" s="50" t="s">
        <v>89</v>
      </c>
      <c r="D118" s="60">
        <v>733</v>
      </c>
      <c r="E118" s="60">
        <v>1006</v>
      </c>
      <c r="F118" s="57" t="s">
        <v>183</v>
      </c>
      <c r="G118" s="9" t="s">
        <v>32</v>
      </c>
      <c r="H118" s="13"/>
      <c r="I118" s="13"/>
      <c r="J118" s="8"/>
      <c r="K118" s="8"/>
      <c r="L118" s="32"/>
      <c r="M118" s="32"/>
      <c r="N118" s="8"/>
      <c r="O118" s="32"/>
      <c r="P118" s="32"/>
      <c r="Q118" s="8"/>
      <c r="R118" s="32"/>
      <c r="S118" s="8"/>
      <c r="T118" s="56"/>
    </row>
    <row r="119" spans="1:20" ht="28.5" customHeight="1">
      <c r="A119" s="55"/>
      <c r="B119" s="55"/>
      <c r="C119" s="52"/>
      <c r="D119" s="52"/>
      <c r="E119" s="52"/>
      <c r="F119" s="52"/>
      <c r="G119" s="10">
        <v>612</v>
      </c>
      <c r="H119" s="13">
        <v>108200</v>
      </c>
      <c r="I119" s="13">
        <v>108200</v>
      </c>
      <c r="J119" s="13">
        <v>141909</v>
      </c>
      <c r="K119" s="13">
        <v>141909</v>
      </c>
      <c r="L119" s="24">
        <v>180709</v>
      </c>
      <c r="M119" s="24">
        <v>180709</v>
      </c>
      <c r="N119" s="13">
        <v>218559</v>
      </c>
      <c r="O119" s="39">
        <v>218559</v>
      </c>
      <c r="P119" s="24">
        <v>258309</v>
      </c>
      <c r="Q119" s="24">
        <v>258120</v>
      </c>
      <c r="R119" s="24">
        <v>225309</v>
      </c>
      <c r="S119" s="13">
        <v>225309</v>
      </c>
      <c r="T119" s="52"/>
    </row>
    <row r="120" spans="1:20" ht="45">
      <c r="A120" s="53" t="s">
        <v>118</v>
      </c>
      <c r="B120" s="53" t="s">
        <v>119</v>
      </c>
      <c r="C120" s="8" t="s">
        <v>21</v>
      </c>
      <c r="D120" s="29" t="s">
        <v>29</v>
      </c>
      <c r="E120" s="29" t="s">
        <v>29</v>
      </c>
      <c r="F120" s="6" t="s">
        <v>120</v>
      </c>
      <c r="G120" s="29" t="s">
        <v>29</v>
      </c>
      <c r="H120" s="24">
        <f>H123</f>
        <v>3124080</v>
      </c>
      <c r="I120" s="24">
        <f t="shared" ref="I120:S120" si="39">I123</f>
        <v>3123125.25</v>
      </c>
      <c r="J120" s="13">
        <f t="shared" si="39"/>
        <v>736454.16</v>
      </c>
      <c r="K120" s="13">
        <f t="shared" si="39"/>
        <v>710558.44</v>
      </c>
      <c r="L120" s="13">
        <f t="shared" si="39"/>
        <v>1391454.16</v>
      </c>
      <c r="M120" s="24">
        <f t="shared" si="39"/>
        <v>1383304.42</v>
      </c>
      <c r="N120" s="13">
        <f t="shared" si="39"/>
        <v>2154097.3199999998</v>
      </c>
      <c r="O120" s="13">
        <v>2154097.3199999998</v>
      </c>
      <c r="P120" s="24">
        <f t="shared" si="39"/>
        <v>2900300</v>
      </c>
      <c r="Q120" s="13">
        <f t="shared" si="39"/>
        <v>2889307.7</v>
      </c>
      <c r="R120" s="24">
        <f t="shared" si="39"/>
        <v>4057180</v>
      </c>
      <c r="S120" s="13">
        <f t="shared" si="39"/>
        <v>4057180</v>
      </c>
      <c r="T120" s="50" t="s">
        <v>186</v>
      </c>
    </row>
    <row r="121" spans="1:20" ht="30">
      <c r="A121" s="54"/>
      <c r="B121" s="54"/>
      <c r="C121" s="8" t="s">
        <v>20</v>
      </c>
      <c r="D121" s="8"/>
      <c r="E121" s="8"/>
      <c r="F121" s="8"/>
      <c r="G121" s="8"/>
      <c r="H121" s="24"/>
      <c r="I121" s="24"/>
      <c r="J121" s="8"/>
      <c r="K121" s="11"/>
      <c r="L121" s="15"/>
      <c r="M121" s="15"/>
      <c r="N121" s="11"/>
      <c r="O121" s="11"/>
      <c r="P121" s="15"/>
      <c r="Q121" s="11"/>
      <c r="R121" s="15"/>
      <c r="S121" s="11"/>
      <c r="T121" s="56"/>
    </row>
    <row r="122" spans="1:20" ht="23.25" customHeight="1">
      <c r="A122" s="54"/>
      <c r="B122" s="54"/>
      <c r="C122" s="50" t="s">
        <v>25</v>
      </c>
      <c r="D122" s="60">
        <v>732</v>
      </c>
      <c r="E122" s="60">
        <v>1001</v>
      </c>
      <c r="F122" s="57" t="s">
        <v>120</v>
      </c>
      <c r="G122" s="9" t="s">
        <v>32</v>
      </c>
      <c r="H122" s="24"/>
      <c r="I122" s="24"/>
      <c r="J122" s="8"/>
      <c r="K122" s="8"/>
      <c r="L122" s="32"/>
      <c r="M122" s="32"/>
      <c r="N122" s="8"/>
      <c r="O122" s="8"/>
      <c r="P122" s="32"/>
      <c r="Q122" s="8"/>
      <c r="R122" s="32"/>
      <c r="S122" s="8"/>
      <c r="T122" s="56"/>
    </row>
    <row r="123" spans="1:20" ht="36.75" customHeight="1">
      <c r="A123" s="55"/>
      <c r="B123" s="55"/>
      <c r="C123" s="52"/>
      <c r="D123" s="52"/>
      <c r="E123" s="52"/>
      <c r="F123" s="52"/>
      <c r="G123" s="10">
        <v>312</v>
      </c>
      <c r="H123" s="24">
        <v>3124080</v>
      </c>
      <c r="I123" s="24">
        <v>3123125.25</v>
      </c>
      <c r="J123" s="13">
        <v>736454.16</v>
      </c>
      <c r="K123" s="13">
        <v>710558.44</v>
      </c>
      <c r="L123" s="24">
        <v>1391454.16</v>
      </c>
      <c r="M123" s="24">
        <v>1383304.42</v>
      </c>
      <c r="N123" s="13">
        <v>2154097.3199999998</v>
      </c>
      <c r="O123" s="20">
        <v>2154097.31</v>
      </c>
      <c r="P123" s="24">
        <v>2900300</v>
      </c>
      <c r="Q123" s="13">
        <v>2889307.7</v>
      </c>
      <c r="R123" s="24">
        <v>4057180</v>
      </c>
      <c r="S123" s="13">
        <v>4057180</v>
      </c>
      <c r="T123" s="52"/>
    </row>
    <row r="124" spans="1:20" ht="45">
      <c r="A124" s="50" t="s">
        <v>121</v>
      </c>
      <c r="B124" s="53" t="s">
        <v>59</v>
      </c>
      <c r="C124" s="8" t="s">
        <v>21</v>
      </c>
      <c r="D124" s="29" t="s">
        <v>29</v>
      </c>
      <c r="E124" s="29" t="s">
        <v>29</v>
      </c>
      <c r="F124" s="6" t="s">
        <v>34</v>
      </c>
      <c r="G124" s="29" t="s">
        <v>29</v>
      </c>
      <c r="H124" s="13">
        <f>H127</f>
        <v>8690000</v>
      </c>
      <c r="I124" s="13">
        <f t="shared" ref="I124:S124" si="40">I127</f>
        <v>7237647.1100000003</v>
      </c>
      <c r="J124" s="13">
        <f t="shared" si="40"/>
        <v>870979.69</v>
      </c>
      <c r="K124" s="13">
        <f t="shared" si="40"/>
        <v>800000</v>
      </c>
      <c r="L124" s="24">
        <f t="shared" si="40"/>
        <v>3084542.59</v>
      </c>
      <c r="M124" s="24">
        <f t="shared" si="40"/>
        <v>1917015.76</v>
      </c>
      <c r="N124" s="13">
        <f t="shared" si="40"/>
        <v>4257042.59</v>
      </c>
      <c r="O124" s="13">
        <f t="shared" si="40"/>
        <v>2644181.73</v>
      </c>
      <c r="P124" s="24">
        <f t="shared" si="40"/>
        <v>5375300</v>
      </c>
      <c r="Q124" s="13">
        <f t="shared" si="40"/>
        <v>3345828.52</v>
      </c>
      <c r="R124" s="24">
        <f t="shared" si="40"/>
        <v>8690000</v>
      </c>
      <c r="S124" s="13">
        <f t="shared" si="40"/>
        <v>8690000</v>
      </c>
      <c r="T124" s="50" t="s">
        <v>180</v>
      </c>
    </row>
    <row r="125" spans="1:20" ht="30">
      <c r="A125" s="51"/>
      <c r="B125" s="54"/>
      <c r="C125" s="8" t="s">
        <v>20</v>
      </c>
      <c r="D125" s="8"/>
      <c r="E125" s="8"/>
      <c r="F125" s="8"/>
      <c r="G125" s="8"/>
      <c r="H125" s="8"/>
      <c r="I125" s="8"/>
      <c r="J125" s="8"/>
      <c r="K125" s="11"/>
      <c r="L125" s="15"/>
      <c r="M125" s="15"/>
      <c r="N125" s="11"/>
      <c r="O125" s="21"/>
      <c r="P125" s="15"/>
      <c r="Q125" s="11"/>
      <c r="R125" s="15"/>
      <c r="S125" s="11"/>
      <c r="T125" s="56"/>
    </row>
    <row r="126" spans="1:20" ht="72" customHeight="1">
      <c r="A126" s="51"/>
      <c r="B126" s="54"/>
      <c r="C126" s="50" t="s">
        <v>25</v>
      </c>
      <c r="D126" s="60">
        <v>732</v>
      </c>
      <c r="E126" s="60">
        <v>1003</v>
      </c>
      <c r="F126" s="57" t="s">
        <v>34</v>
      </c>
      <c r="G126" s="9" t="s">
        <v>32</v>
      </c>
      <c r="H126" s="8"/>
      <c r="I126" s="8"/>
      <c r="J126" s="8"/>
      <c r="K126" s="8"/>
      <c r="L126" s="32"/>
      <c r="M126" s="32"/>
      <c r="N126" s="8"/>
      <c r="O126" s="23"/>
      <c r="P126" s="32"/>
      <c r="Q126" s="8"/>
      <c r="R126" s="32"/>
      <c r="S126" s="8"/>
      <c r="T126" s="56"/>
    </row>
    <row r="127" spans="1:20" ht="39.75" customHeight="1">
      <c r="A127" s="52"/>
      <c r="B127" s="55"/>
      <c r="C127" s="52"/>
      <c r="D127" s="52"/>
      <c r="E127" s="52"/>
      <c r="F127" s="52"/>
      <c r="G127" s="10">
        <v>321</v>
      </c>
      <c r="H127" s="13">
        <v>8690000</v>
      </c>
      <c r="I127" s="13">
        <v>7237647.1100000003</v>
      </c>
      <c r="J127" s="13">
        <v>870979.69</v>
      </c>
      <c r="K127" s="13">
        <v>800000</v>
      </c>
      <c r="L127" s="24">
        <v>3084542.59</v>
      </c>
      <c r="M127" s="24">
        <v>1917015.76</v>
      </c>
      <c r="N127" s="13">
        <v>4257042.59</v>
      </c>
      <c r="O127" s="20">
        <v>2644181.73</v>
      </c>
      <c r="P127" s="24">
        <v>5375300</v>
      </c>
      <c r="Q127" s="13">
        <v>3345828.52</v>
      </c>
      <c r="R127" s="24">
        <v>8690000</v>
      </c>
      <c r="S127" s="13">
        <v>8690000</v>
      </c>
      <c r="T127" s="52"/>
    </row>
    <row r="128" spans="1:20" ht="45">
      <c r="A128" s="50" t="s">
        <v>122</v>
      </c>
      <c r="B128" s="53" t="s">
        <v>57</v>
      </c>
      <c r="C128" s="8" t="s">
        <v>21</v>
      </c>
      <c r="D128" s="29" t="s">
        <v>29</v>
      </c>
      <c r="E128" s="29" t="s">
        <v>29</v>
      </c>
      <c r="F128" s="6" t="s">
        <v>58</v>
      </c>
      <c r="G128" s="29" t="s">
        <v>29</v>
      </c>
      <c r="H128" s="13">
        <f>H131</f>
        <v>0</v>
      </c>
      <c r="I128" s="13">
        <f t="shared" ref="I128:R128" si="41">I131</f>
        <v>0</v>
      </c>
      <c r="J128" s="13">
        <f t="shared" si="41"/>
        <v>0</v>
      </c>
      <c r="K128" s="13">
        <f t="shared" si="41"/>
        <v>0</v>
      </c>
      <c r="L128" s="24">
        <f t="shared" si="41"/>
        <v>0</v>
      </c>
      <c r="M128" s="24">
        <f t="shared" si="41"/>
        <v>0</v>
      </c>
      <c r="N128" s="13">
        <f t="shared" si="41"/>
        <v>374000</v>
      </c>
      <c r="O128" s="13">
        <f t="shared" si="41"/>
        <v>374000</v>
      </c>
      <c r="P128" s="24">
        <f t="shared" si="41"/>
        <v>374000</v>
      </c>
      <c r="Q128" s="13">
        <f t="shared" si="41"/>
        <v>374000</v>
      </c>
      <c r="R128" s="24">
        <f t="shared" si="41"/>
        <v>0</v>
      </c>
      <c r="S128" s="13">
        <f>S131</f>
        <v>0</v>
      </c>
      <c r="T128" s="50"/>
    </row>
    <row r="129" spans="1:20" ht="30">
      <c r="A129" s="51"/>
      <c r="B129" s="54"/>
      <c r="C129" s="8" t="s">
        <v>20</v>
      </c>
      <c r="D129" s="8"/>
      <c r="E129" s="8"/>
      <c r="F129" s="8"/>
      <c r="G129" s="8"/>
      <c r="H129" s="13"/>
      <c r="I129" s="13"/>
      <c r="J129" s="8"/>
      <c r="K129" s="11"/>
      <c r="L129" s="15"/>
      <c r="M129" s="15"/>
      <c r="N129" s="11"/>
      <c r="O129" s="11"/>
      <c r="P129" s="15"/>
      <c r="Q129" s="11"/>
      <c r="R129" s="15"/>
      <c r="S129" s="11"/>
      <c r="T129" s="56"/>
    </row>
    <row r="130" spans="1:20" ht="24" customHeight="1">
      <c r="A130" s="51"/>
      <c r="B130" s="54"/>
      <c r="C130" s="50" t="s">
        <v>25</v>
      </c>
      <c r="D130" s="60">
        <v>732</v>
      </c>
      <c r="E130" s="60">
        <v>1003</v>
      </c>
      <c r="F130" s="57" t="s">
        <v>58</v>
      </c>
      <c r="G130" s="9" t="s">
        <v>32</v>
      </c>
      <c r="H130" s="13"/>
      <c r="I130" s="13"/>
      <c r="J130" s="8"/>
      <c r="K130" s="8"/>
      <c r="L130" s="32"/>
      <c r="M130" s="32"/>
      <c r="N130" s="8"/>
      <c r="O130" s="8"/>
      <c r="P130" s="32"/>
      <c r="Q130" s="8"/>
      <c r="R130" s="32"/>
      <c r="S130" s="8"/>
      <c r="T130" s="56"/>
    </row>
    <row r="131" spans="1:20" ht="36.75" customHeight="1">
      <c r="A131" s="52"/>
      <c r="B131" s="55"/>
      <c r="C131" s="52"/>
      <c r="D131" s="52"/>
      <c r="E131" s="52"/>
      <c r="F131" s="52"/>
      <c r="G131" s="10">
        <v>313</v>
      </c>
      <c r="H131" s="13">
        <v>0</v>
      </c>
      <c r="I131" s="13">
        <v>0</v>
      </c>
      <c r="J131" s="13">
        <v>0</v>
      </c>
      <c r="K131" s="13">
        <v>0</v>
      </c>
      <c r="L131" s="24">
        <v>0</v>
      </c>
      <c r="M131" s="24">
        <v>0</v>
      </c>
      <c r="N131" s="13">
        <v>374000</v>
      </c>
      <c r="O131" s="20">
        <v>374000</v>
      </c>
      <c r="P131" s="24">
        <v>374000</v>
      </c>
      <c r="Q131" s="13">
        <v>374000</v>
      </c>
      <c r="R131" s="24">
        <v>0</v>
      </c>
      <c r="S131" s="13">
        <v>0</v>
      </c>
      <c r="T131" s="52"/>
    </row>
    <row r="132" spans="1:20" ht="45">
      <c r="A132" s="50" t="s">
        <v>123</v>
      </c>
      <c r="B132" s="53" t="s">
        <v>124</v>
      </c>
      <c r="C132" s="8" t="s">
        <v>21</v>
      </c>
      <c r="D132" s="29" t="s">
        <v>29</v>
      </c>
      <c r="E132" s="29" t="s">
        <v>29</v>
      </c>
      <c r="F132" s="6" t="s">
        <v>125</v>
      </c>
      <c r="G132" s="29" t="s">
        <v>29</v>
      </c>
      <c r="H132" s="13">
        <f>H137+H136+H135</f>
        <v>1281669.48</v>
      </c>
      <c r="I132" s="13">
        <f t="shared" ref="I132:S132" si="42">I137+I136+I135</f>
        <v>1281669.48</v>
      </c>
      <c r="J132" s="13">
        <f t="shared" si="42"/>
        <v>0</v>
      </c>
      <c r="K132" s="13">
        <f t="shared" si="42"/>
        <v>0</v>
      </c>
      <c r="L132" s="24">
        <f t="shared" si="42"/>
        <v>0</v>
      </c>
      <c r="M132" s="24">
        <f t="shared" si="42"/>
        <v>0</v>
      </c>
      <c r="N132" s="13">
        <f t="shared" si="42"/>
        <v>0</v>
      </c>
      <c r="O132" s="24">
        <f t="shared" si="42"/>
        <v>0</v>
      </c>
      <c r="P132" s="24">
        <f t="shared" si="42"/>
        <v>1300403.1599999999</v>
      </c>
      <c r="Q132" s="13">
        <f t="shared" si="42"/>
        <v>1300403.1599999999</v>
      </c>
      <c r="R132" s="24">
        <f t="shared" si="42"/>
        <v>1284400</v>
      </c>
      <c r="S132" s="13">
        <f t="shared" si="42"/>
        <v>1284400</v>
      </c>
      <c r="T132" s="50"/>
    </row>
    <row r="133" spans="1:20" ht="30">
      <c r="A133" s="51"/>
      <c r="B133" s="54"/>
      <c r="C133" s="8" t="s">
        <v>20</v>
      </c>
      <c r="D133" s="8"/>
      <c r="E133" s="8"/>
      <c r="F133" s="8"/>
      <c r="G133" s="8"/>
      <c r="H133" s="13"/>
      <c r="I133" s="13"/>
      <c r="J133" s="8"/>
      <c r="K133" s="11"/>
      <c r="L133" s="15"/>
      <c r="M133" s="15"/>
      <c r="N133" s="11"/>
      <c r="O133" s="15"/>
      <c r="P133" s="15"/>
      <c r="Q133" s="11"/>
      <c r="R133" s="15"/>
      <c r="S133" s="11"/>
      <c r="T133" s="56"/>
    </row>
    <row r="134" spans="1:20" ht="24" customHeight="1">
      <c r="A134" s="51"/>
      <c r="B134" s="54"/>
      <c r="C134" s="50" t="s">
        <v>102</v>
      </c>
      <c r="D134" s="60">
        <v>734</v>
      </c>
      <c r="E134" s="60">
        <v>1003</v>
      </c>
      <c r="F134" s="57" t="s">
        <v>125</v>
      </c>
      <c r="G134" s="9" t="s">
        <v>32</v>
      </c>
      <c r="H134" s="13"/>
      <c r="I134" s="13"/>
      <c r="J134" s="8"/>
      <c r="K134" s="8"/>
      <c r="L134" s="32"/>
      <c r="M134" s="32"/>
      <c r="N134" s="8"/>
      <c r="O134" s="32"/>
      <c r="P134" s="32"/>
      <c r="Q134" s="8"/>
      <c r="R134" s="32"/>
      <c r="S134" s="8"/>
      <c r="T134" s="56"/>
    </row>
    <row r="135" spans="1:20" ht="24" customHeight="1">
      <c r="A135" s="51"/>
      <c r="B135" s="54"/>
      <c r="C135" s="56"/>
      <c r="D135" s="83"/>
      <c r="E135" s="83"/>
      <c r="F135" s="85"/>
      <c r="G135" s="9" t="s">
        <v>177</v>
      </c>
      <c r="H135" s="13">
        <v>755856.36</v>
      </c>
      <c r="I135" s="13">
        <v>755856.36</v>
      </c>
      <c r="J135" s="13">
        <v>0</v>
      </c>
      <c r="K135" s="13">
        <v>0</v>
      </c>
      <c r="L135" s="24">
        <v>0</v>
      </c>
      <c r="M135" s="24">
        <v>0</v>
      </c>
      <c r="N135" s="13">
        <v>0</v>
      </c>
      <c r="O135" s="24">
        <v>0</v>
      </c>
      <c r="P135" s="24">
        <v>0</v>
      </c>
      <c r="Q135" s="13">
        <v>0</v>
      </c>
      <c r="R135" s="24">
        <v>0</v>
      </c>
      <c r="S135" s="13">
        <v>0</v>
      </c>
      <c r="T135" s="56"/>
    </row>
    <row r="136" spans="1:20" ht="24" customHeight="1">
      <c r="A136" s="51"/>
      <c r="B136" s="54"/>
      <c r="C136" s="56"/>
      <c r="D136" s="83"/>
      <c r="E136" s="83"/>
      <c r="F136" s="85"/>
      <c r="G136" s="9" t="s">
        <v>126</v>
      </c>
      <c r="H136" s="13">
        <v>432779.76</v>
      </c>
      <c r="I136" s="13">
        <v>432779.76</v>
      </c>
      <c r="J136" s="13">
        <v>0</v>
      </c>
      <c r="K136" s="13">
        <v>0</v>
      </c>
      <c r="L136" s="24">
        <v>0</v>
      </c>
      <c r="M136" s="24">
        <v>0</v>
      </c>
      <c r="N136" s="13">
        <v>0</v>
      </c>
      <c r="O136" s="24">
        <v>0</v>
      </c>
      <c r="P136" s="24">
        <v>1204829.6399999999</v>
      </c>
      <c r="Q136" s="13">
        <v>1204829.6399999999</v>
      </c>
      <c r="R136" s="24">
        <v>1191700</v>
      </c>
      <c r="S136" s="13">
        <v>1191700</v>
      </c>
      <c r="T136" s="56"/>
    </row>
    <row r="137" spans="1:20" ht="26.25" customHeight="1">
      <c r="A137" s="52"/>
      <c r="B137" s="55"/>
      <c r="C137" s="52"/>
      <c r="D137" s="52"/>
      <c r="E137" s="52"/>
      <c r="F137" s="52"/>
      <c r="G137" s="10">
        <v>622</v>
      </c>
      <c r="H137" s="13">
        <v>93033.36</v>
      </c>
      <c r="I137" s="13">
        <v>93033.36</v>
      </c>
      <c r="J137" s="13">
        <v>0</v>
      </c>
      <c r="K137" s="13">
        <v>0</v>
      </c>
      <c r="L137" s="24">
        <v>0</v>
      </c>
      <c r="M137" s="24">
        <v>0</v>
      </c>
      <c r="N137" s="13">
        <v>0</v>
      </c>
      <c r="O137" s="39">
        <v>0</v>
      </c>
      <c r="P137" s="24">
        <v>95573.52</v>
      </c>
      <c r="Q137" s="13">
        <v>95573.52</v>
      </c>
      <c r="R137" s="24">
        <v>92700</v>
      </c>
      <c r="S137" s="13">
        <v>92700</v>
      </c>
      <c r="T137" s="52"/>
    </row>
    <row r="138" spans="1:20" ht="45">
      <c r="A138" s="53" t="s">
        <v>127</v>
      </c>
      <c r="B138" s="53" t="s">
        <v>128</v>
      </c>
      <c r="C138" s="8" t="s">
        <v>21</v>
      </c>
      <c r="D138" s="29" t="s">
        <v>29</v>
      </c>
      <c r="E138" s="29" t="s">
        <v>29</v>
      </c>
      <c r="F138" s="6" t="s">
        <v>129</v>
      </c>
      <c r="G138" s="29" t="s">
        <v>29</v>
      </c>
      <c r="H138" s="13">
        <f>H141</f>
        <v>86993</v>
      </c>
      <c r="I138" s="13">
        <f t="shared" ref="I138:R138" si="43">I141</f>
        <v>86993</v>
      </c>
      <c r="J138" s="13">
        <f t="shared" si="43"/>
        <v>0</v>
      </c>
      <c r="K138" s="13">
        <f t="shared" si="43"/>
        <v>0</v>
      </c>
      <c r="L138" s="24">
        <f t="shared" si="43"/>
        <v>0</v>
      </c>
      <c r="M138" s="24">
        <f t="shared" si="43"/>
        <v>0</v>
      </c>
      <c r="N138" s="13">
        <f t="shared" si="43"/>
        <v>0</v>
      </c>
      <c r="O138" s="24">
        <f t="shared" si="43"/>
        <v>0</v>
      </c>
      <c r="P138" s="24">
        <f t="shared" si="43"/>
        <v>109855</v>
      </c>
      <c r="Q138" s="13">
        <f t="shared" si="43"/>
        <v>82865.2</v>
      </c>
      <c r="R138" s="24">
        <f t="shared" si="43"/>
        <v>109855</v>
      </c>
      <c r="S138" s="13">
        <f>S141</f>
        <v>109855</v>
      </c>
      <c r="T138" s="50" t="s">
        <v>207</v>
      </c>
    </row>
    <row r="139" spans="1:20" ht="30">
      <c r="A139" s="54"/>
      <c r="B139" s="54"/>
      <c r="C139" s="8" t="s">
        <v>20</v>
      </c>
      <c r="D139" s="8"/>
      <c r="E139" s="8"/>
      <c r="F139" s="8"/>
      <c r="G139" s="8"/>
      <c r="H139" s="13"/>
      <c r="I139" s="13"/>
      <c r="J139" s="8"/>
      <c r="K139" s="11"/>
      <c r="L139" s="15"/>
      <c r="M139" s="15"/>
      <c r="N139" s="11"/>
      <c r="O139" s="15"/>
      <c r="P139" s="15"/>
      <c r="Q139" s="11"/>
      <c r="R139" s="15"/>
      <c r="S139" s="11"/>
      <c r="T139" s="56"/>
    </row>
    <row r="140" spans="1:20" ht="23.25" customHeight="1">
      <c r="A140" s="54"/>
      <c r="B140" s="54"/>
      <c r="C140" s="50" t="s">
        <v>89</v>
      </c>
      <c r="D140" s="60">
        <v>733</v>
      </c>
      <c r="E140" s="60">
        <v>1003</v>
      </c>
      <c r="F140" s="57" t="s">
        <v>129</v>
      </c>
      <c r="G140" s="9" t="s">
        <v>32</v>
      </c>
      <c r="H140" s="13"/>
      <c r="I140" s="13"/>
      <c r="J140" s="8"/>
      <c r="K140" s="8"/>
      <c r="L140" s="32"/>
      <c r="M140" s="32"/>
      <c r="N140" s="8"/>
      <c r="O140" s="32"/>
      <c r="P140" s="32"/>
      <c r="Q140" s="8"/>
      <c r="R140" s="32"/>
      <c r="S140" s="8"/>
      <c r="T140" s="56"/>
    </row>
    <row r="141" spans="1:20" ht="26.25" customHeight="1">
      <c r="A141" s="55"/>
      <c r="B141" s="55"/>
      <c r="C141" s="52"/>
      <c r="D141" s="52"/>
      <c r="E141" s="52"/>
      <c r="F141" s="52"/>
      <c r="G141" s="10">
        <v>612</v>
      </c>
      <c r="H141" s="13">
        <v>86993</v>
      </c>
      <c r="I141" s="13">
        <v>86993</v>
      </c>
      <c r="J141" s="13">
        <v>0</v>
      </c>
      <c r="K141" s="13">
        <v>0</v>
      </c>
      <c r="L141" s="24">
        <v>0</v>
      </c>
      <c r="M141" s="24">
        <v>0</v>
      </c>
      <c r="N141" s="13">
        <v>0</v>
      </c>
      <c r="O141" s="39">
        <v>0</v>
      </c>
      <c r="P141" s="24">
        <v>109855</v>
      </c>
      <c r="Q141" s="13">
        <v>82865.2</v>
      </c>
      <c r="R141" s="24">
        <v>109855</v>
      </c>
      <c r="S141" s="13">
        <v>109855</v>
      </c>
      <c r="T141" s="52"/>
    </row>
    <row r="142" spans="1:20" ht="45">
      <c r="A142" s="53" t="s">
        <v>130</v>
      </c>
      <c r="B142" s="53" t="s">
        <v>131</v>
      </c>
      <c r="C142" s="8" t="s">
        <v>21</v>
      </c>
      <c r="D142" s="29" t="s">
        <v>29</v>
      </c>
      <c r="E142" s="29" t="s">
        <v>29</v>
      </c>
      <c r="F142" s="6" t="s">
        <v>132</v>
      </c>
      <c r="G142" s="29" t="s">
        <v>29</v>
      </c>
      <c r="H142" s="13">
        <f>H147+H146+H145</f>
        <v>2111300</v>
      </c>
      <c r="I142" s="13">
        <f t="shared" ref="I142:S142" si="44">I147+I146+I145</f>
        <v>1998876.87</v>
      </c>
      <c r="J142" s="13">
        <f t="shared" si="44"/>
        <v>624786</v>
      </c>
      <c r="K142" s="13">
        <f t="shared" si="44"/>
        <v>624786</v>
      </c>
      <c r="L142" s="24">
        <f t="shared" si="44"/>
        <v>1218910</v>
      </c>
      <c r="M142" s="24">
        <f t="shared" si="44"/>
        <v>1218910</v>
      </c>
      <c r="N142" s="13">
        <f t="shared" si="44"/>
        <v>1379461</v>
      </c>
      <c r="O142" s="24">
        <f t="shared" si="44"/>
        <v>1218910</v>
      </c>
      <c r="P142" s="24">
        <f t="shared" si="44"/>
        <v>2182200</v>
      </c>
      <c r="Q142" s="13">
        <f t="shared" si="44"/>
        <v>2149022.85</v>
      </c>
      <c r="R142" s="24">
        <f t="shared" si="44"/>
        <v>2182200</v>
      </c>
      <c r="S142" s="13">
        <f t="shared" si="44"/>
        <v>2182200</v>
      </c>
      <c r="T142" s="50" t="s">
        <v>180</v>
      </c>
    </row>
    <row r="143" spans="1:20" ht="30">
      <c r="A143" s="54"/>
      <c r="B143" s="54"/>
      <c r="C143" s="8" t="s">
        <v>20</v>
      </c>
      <c r="D143" s="8"/>
      <c r="E143" s="8"/>
      <c r="F143" s="8"/>
      <c r="G143" s="8"/>
      <c r="H143" s="13"/>
      <c r="I143" s="13"/>
      <c r="J143" s="8"/>
      <c r="K143" s="11"/>
      <c r="L143" s="15"/>
      <c r="M143" s="15"/>
      <c r="N143" s="11"/>
      <c r="O143" s="15"/>
      <c r="P143" s="15"/>
      <c r="Q143" s="11"/>
      <c r="R143" s="15"/>
      <c r="S143" s="11"/>
      <c r="T143" s="56"/>
    </row>
    <row r="144" spans="1:20" ht="24" customHeight="1">
      <c r="A144" s="54"/>
      <c r="B144" s="54"/>
      <c r="C144" s="50" t="s">
        <v>102</v>
      </c>
      <c r="D144" s="60">
        <v>734</v>
      </c>
      <c r="E144" s="60">
        <v>1003</v>
      </c>
      <c r="F144" s="57" t="s">
        <v>132</v>
      </c>
      <c r="G144" s="9" t="s">
        <v>32</v>
      </c>
      <c r="H144" s="13"/>
      <c r="I144" s="13"/>
      <c r="J144" s="8"/>
      <c r="K144" s="8"/>
      <c r="L144" s="32"/>
      <c r="M144" s="32"/>
      <c r="N144" s="8"/>
      <c r="O144" s="32"/>
      <c r="P144" s="32"/>
      <c r="Q144" s="8"/>
      <c r="R144" s="32"/>
      <c r="S144" s="8"/>
      <c r="T144" s="56"/>
    </row>
    <row r="145" spans="1:20" ht="24" customHeight="1">
      <c r="A145" s="54"/>
      <c r="B145" s="54"/>
      <c r="C145" s="56"/>
      <c r="D145" s="83"/>
      <c r="E145" s="83"/>
      <c r="F145" s="85"/>
      <c r="G145" s="9" t="s">
        <v>178</v>
      </c>
      <c r="H145" s="13">
        <v>1112528</v>
      </c>
      <c r="I145" s="13">
        <v>1057862.79</v>
      </c>
      <c r="J145" s="13">
        <v>0</v>
      </c>
      <c r="K145" s="13">
        <v>0</v>
      </c>
      <c r="L145" s="24">
        <v>0</v>
      </c>
      <c r="M145" s="24">
        <v>0</v>
      </c>
      <c r="N145" s="13">
        <v>0</v>
      </c>
      <c r="O145" s="24">
        <v>0</v>
      </c>
      <c r="P145" s="24">
        <v>0</v>
      </c>
      <c r="Q145" s="13">
        <v>0</v>
      </c>
      <c r="R145" s="24">
        <v>0</v>
      </c>
      <c r="S145" s="13">
        <v>0</v>
      </c>
      <c r="T145" s="56"/>
    </row>
    <row r="146" spans="1:20" ht="24" customHeight="1">
      <c r="A146" s="54"/>
      <c r="B146" s="54"/>
      <c r="C146" s="56"/>
      <c r="D146" s="83"/>
      <c r="E146" s="83"/>
      <c r="F146" s="85"/>
      <c r="G146" s="9" t="s">
        <v>126</v>
      </c>
      <c r="H146" s="13">
        <v>909072</v>
      </c>
      <c r="I146" s="13">
        <v>858148.16</v>
      </c>
      <c r="J146" s="13">
        <v>592286</v>
      </c>
      <c r="K146" s="13">
        <v>592286</v>
      </c>
      <c r="L146" s="24">
        <v>1158810</v>
      </c>
      <c r="M146" s="24">
        <v>1158810</v>
      </c>
      <c r="N146" s="13">
        <v>1305561</v>
      </c>
      <c r="O146" s="24">
        <v>1158810</v>
      </c>
      <c r="P146" s="24">
        <v>2083000</v>
      </c>
      <c r="Q146" s="13">
        <v>2054847.49</v>
      </c>
      <c r="R146" s="24">
        <v>2083000</v>
      </c>
      <c r="S146" s="24">
        <v>2083000</v>
      </c>
      <c r="T146" s="56"/>
    </row>
    <row r="147" spans="1:20" ht="26.25" customHeight="1">
      <c r="A147" s="55"/>
      <c r="B147" s="55"/>
      <c r="C147" s="52"/>
      <c r="D147" s="52"/>
      <c r="E147" s="52"/>
      <c r="F147" s="52"/>
      <c r="G147" s="10">
        <v>622</v>
      </c>
      <c r="H147" s="13">
        <v>89700</v>
      </c>
      <c r="I147" s="13">
        <v>82865.919999999998</v>
      </c>
      <c r="J147" s="13">
        <v>32500</v>
      </c>
      <c r="K147" s="13">
        <v>32500</v>
      </c>
      <c r="L147" s="24">
        <v>60100</v>
      </c>
      <c r="M147" s="24">
        <v>60100</v>
      </c>
      <c r="N147" s="13">
        <v>73900</v>
      </c>
      <c r="O147" s="39">
        <v>60100</v>
      </c>
      <c r="P147" s="24">
        <v>99200</v>
      </c>
      <c r="Q147" s="13">
        <v>94175.360000000001</v>
      </c>
      <c r="R147" s="24">
        <v>99200</v>
      </c>
      <c r="S147" s="24">
        <v>99200</v>
      </c>
      <c r="T147" s="52"/>
    </row>
    <row r="148" spans="1:20" ht="45">
      <c r="A148" s="53" t="s">
        <v>133</v>
      </c>
      <c r="B148" s="53" t="s">
        <v>134</v>
      </c>
      <c r="C148" s="8" t="s">
        <v>21</v>
      </c>
      <c r="D148" s="29" t="s">
        <v>29</v>
      </c>
      <c r="E148" s="29" t="s">
        <v>29</v>
      </c>
      <c r="F148" s="6" t="s">
        <v>135</v>
      </c>
      <c r="G148" s="29" t="s">
        <v>29</v>
      </c>
      <c r="H148" s="13">
        <f>H151</f>
        <v>80000</v>
      </c>
      <c r="I148" s="13">
        <f t="shared" ref="I148:R148" si="45">I151</f>
        <v>80000</v>
      </c>
      <c r="J148" s="13">
        <f t="shared" si="45"/>
        <v>16000</v>
      </c>
      <c r="K148" s="13">
        <f t="shared" si="45"/>
        <v>16000</v>
      </c>
      <c r="L148" s="24">
        <f t="shared" si="45"/>
        <v>39000</v>
      </c>
      <c r="M148" s="24">
        <f t="shared" si="45"/>
        <v>39000</v>
      </c>
      <c r="N148" s="13">
        <f t="shared" si="45"/>
        <v>56000</v>
      </c>
      <c r="O148" s="24">
        <f t="shared" si="45"/>
        <v>56000</v>
      </c>
      <c r="P148" s="24">
        <f t="shared" si="45"/>
        <v>90000</v>
      </c>
      <c r="Q148" s="13">
        <f t="shared" si="45"/>
        <v>90000</v>
      </c>
      <c r="R148" s="24">
        <f t="shared" si="45"/>
        <v>80000</v>
      </c>
      <c r="S148" s="13">
        <f>S151</f>
        <v>80000</v>
      </c>
      <c r="T148" s="50"/>
    </row>
    <row r="149" spans="1:20" ht="30">
      <c r="A149" s="54"/>
      <c r="B149" s="54"/>
      <c r="C149" s="8" t="s">
        <v>20</v>
      </c>
      <c r="D149" s="8"/>
      <c r="E149" s="8"/>
      <c r="F149" s="8"/>
      <c r="G149" s="8"/>
      <c r="H149" s="13"/>
      <c r="I149" s="13"/>
      <c r="J149" s="8"/>
      <c r="K149" s="11"/>
      <c r="L149" s="15"/>
      <c r="M149" s="15"/>
      <c r="N149" s="11"/>
      <c r="O149" s="15"/>
      <c r="P149" s="15"/>
      <c r="Q149" s="11"/>
      <c r="R149" s="15"/>
      <c r="S149" s="11"/>
      <c r="T149" s="56"/>
    </row>
    <row r="150" spans="1:20" ht="23.25" customHeight="1">
      <c r="A150" s="54"/>
      <c r="B150" s="54"/>
      <c r="C150" s="50" t="s">
        <v>89</v>
      </c>
      <c r="D150" s="60">
        <v>733</v>
      </c>
      <c r="E150" s="60">
        <v>1006</v>
      </c>
      <c r="F150" s="57" t="s">
        <v>135</v>
      </c>
      <c r="G150" s="9" t="s">
        <v>32</v>
      </c>
      <c r="H150" s="13"/>
      <c r="I150" s="13"/>
      <c r="J150" s="8"/>
      <c r="K150" s="8"/>
      <c r="L150" s="32"/>
      <c r="M150" s="32"/>
      <c r="N150" s="8"/>
      <c r="O150" s="32"/>
      <c r="P150" s="32"/>
      <c r="Q150" s="8"/>
      <c r="R150" s="32"/>
      <c r="S150" s="8"/>
      <c r="T150" s="56"/>
    </row>
    <row r="151" spans="1:20" ht="24.75" customHeight="1">
      <c r="A151" s="55"/>
      <c r="B151" s="55"/>
      <c r="C151" s="52"/>
      <c r="D151" s="52"/>
      <c r="E151" s="52"/>
      <c r="F151" s="52"/>
      <c r="G151" s="10">
        <v>612</v>
      </c>
      <c r="H151" s="13">
        <v>80000</v>
      </c>
      <c r="I151" s="13">
        <v>80000</v>
      </c>
      <c r="J151" s="13">
        <v>16000</v>
      </c>
      <c r="K151" s="13">
        <v>16000</v>
      </c>
      <c r="L151" s="24">
        <v>39000</v>
      </c>
      <c r="M151" s="24">
        <v>39000</v>
      </c>
      <c r="N151" s="13">
        <v>56000</v>
      </c>
      <c r="O151" s="39">
        <v>56000</v>
      </c>
      <c r="P151" s="24">
        <v>90000</v>
      </c>
      <c r="Q151" s="13">
        <v>90000</v>
      </c>
      <c r="R151" s="24">
        <v>80000</v>
      </c>
      <c r="S151" s="13">
        <v>80000</v>
      </c>
      <c r="T151" s="52"/>
    </row>
    <row r="152" spans="1:20" ht="45">
      <c r="A152" s="50" t="s">
        <v>136</v>
      </c>
      <c r="B152" s="53" t="s">
        <v>137</v>
      </c>
      <c r="C152" s="8" t="s">
        <v>21</v>
      </c>
      <c r="D152" s="29" t="s">
        <v>29</v>
      </c>
      <c r="E152" s="29" t="s">
        <v>29</v>
      </c>
      <c r="F152" s="6" t="s">
        <v>117</v>
      </c>
      <c r="G152" s="29" t="s">
        <v>29</v>
      </c>
      <c r="H152" s="13">
        <f>H155</f>
        <v>8000</v>
      </c>
      <c r="I152" s="13">
        <f t="shared" ref="I152:R152" si="46">I155</f>
        <v>80000</v>
      </c>
      <c r="J152" s="13">
        <f t="shared" si="46"/>
        <v>0</v>
      </c>
      <c r="K152" s="13">
        <f t="shared" si="46"/>
        <v>0</v>
      </c>
      <c r="L152" s="24">
        <f t="shared" si="46"/>
        <v>0</v>
      </c>
      <c r="M152" s="24">
        <f t="shared" si="46"/>
        <v>0</v>
      </c>
      <c r="N152" s="13">
        <f t="shared" si="46"/>
        <v>8000</v>
      </c>
      <c r="O152" s="13">
        <f t="shared" si="46"/>
        <v>8000</v>
      </c>
      <c r="P152" s="24">
        <f t="shared" si="46"/>
        <v>8000</v>
      </c>
      <c r="Q152" s="13">
        <f t="shared" si="46"/>
        <v>8000</v>
      </c>
      <c r="R152" s="24">
        <f t="shared" si="46"/>
        <v>8000</v>
      </c>
      <c r="S152" s="13">
        <f>S155</f>
        <v>8000</v>
      </c>
      <c r="T152" s="50"/>
    </row>
    <row r="153" spans="1:20" ht="30">
      <c r="A153" s="51"/>
      <c r="B153" s="54"/>
      <c r="C153" s="8" t="s">
        <v>20</v>
      </c>
      <c r="D153" s="8"/>
      <c r="E153" s="8"/>
      <c r="F153" s="8"/>
      <c r="G153" s="8"/>
      <c r="H153" s="13"/>
      <c r="I153" s="13"/>
      <c r="J153" s="8"/>
      <c r="K153" s="11"/>
      <c r="L153" s="15"/>
      <c r="M153" s="15"/>
      <c r="N153" s="11"/>
      <c r="O153" s="11"/>
      <c r="P153" s="15"/>
      <c r="Q153" s="11"/>
      <c r="R153" s="15"/>
      <c r="S153" s="11"/>
      <c r="T153" s="56"/>
    </row>
    <row r="154" spans="1:20" ht="24" customHeight="1">
      <c r="A154" s="51"/>
      <c r="B154" s="54"/>
      <c r="C154" s="50" t="s">
        <v>25</v>
      </c>
      <c r="D154" s="60">
        <v>732</v>
      </c>
      <c r="E154" s="60">
        <v>1003</v>
      </c>
      <c r="F154" s="57" t="s">
        <v>117</v>
      </c>
      <c r="G154" s="9" t="s">
        <v>32</v>
      </c>
      <c r="H154" s="13"/>
      <c r="I154" s="13"/>
      <c r="J154" s="8"/>
      <c r="K154" s="8"/>
      <c r="L154" s="32"/>
      <c r="M154" s="32"/>
      <c r="N154" s="8"/>
      <c r="O154" s="8"/>
      <c r="P154" s="32"/>
      <c r="Q154" s="8"/>
      <c r="R154" s="32"/>
      <c r="S154" s="8"/>
      <c r="T154" s="56"/>
    </row>
    <row r="155" spans="1:20" ht="36.75" customHeight="1">
      <c r="A155" s="52"/>
      <c r="B155" s="55"/>
      <c r="C155" s="52"/>
      <c r="D155" s="52"/>
      <c r="E155" s="52"/>
      <c r="F155" s="52"/>
      <c r="G155" s="10">
        <v>313</v>
      </c>
      <c r="H155" s="13">
        <v>8000</v>
      </c>
      <c r="I155" s="13">
        <v>80000</v>
      </c>
      <c r="J155" s="13">
        <v>0</v>
      </c>
      <c r="K155" s="13">
        <v>0</v>
      </c>
      <c r="L155" s="24">
        <v>0</v>
      </c>
      <c r="M155" s="24">
        <v>0</v>
      </c>
      <c r="N155" s="13">
        <v>8000</v>
      </c>
      <c r="O155" s="20">
        <v>8000</v>
      </c>
      <c r="P155" s="24">
        <v>8000</v>
      </c>
      <c r="Q155" s="13">
        <v>8000</v>
      </c>
      <c r="R155" s="24">
        <v>8000</v>
      </c>
      <c r="S155" s="13">
        <v>8000</v>
      </c>
      <c r="T155" s="52"/>
    </row>
    <row r="156" spans="1:20" ht="45">
      <c r="A156" s="50" t="s">
        <v>138</v>
      </c>
      <c r="B156" s="53" t="s">
        <v>139</v>
      </c>
      <c r="C156" s="8" t="s">
        <v>21</v>
      </c>
      <c r="D156" s="29" t="s">
        <v>29</v>
      </c>
      <c r="E156" s="29" t="s">
        <v>29</v>
      </c>
      <c r="F156" s="6" t="s">
        <v>140</v>
      </c>
      <c r="G156" s="29" t="s">
        <v>29</v>
      </c>
      <c r="H156" s="13">
        <f>H159</f>
        <v>284900</v>
      </c>
      <c r="I156" s="13">
        <f t="shared" ref="I156:R156" si="47">I159</f>
        <v>284900</v>
      </c>
      <c r="J156" s="13">
        <f t="shared" si="47"/>
        <v>72150</v>
      </c>
      <c r="K156" s="13">
        <f t="shared" si="47"/>
        <v>72150</v>
      </c>
      <c r="L156" s="24">
        <f t="shared" si="47"/>
        <v>144300</v>
      </c>
      <c r="M156" s="24">
        <f t="shared" si="47"/>
        <v>144300</v>
      </c>
      <c r="N156" s="13">
        <f t="shared" si="47"/>
        <v>220150</v>
      </c>
      <c r="O156" s="13">
        <f t="shared" si="47"/>
        <v>218300</v>
      </c>
      <c r="P156" s="24">
        <f t="shared" si="47"/>
        <v>290450</v>
      </c>
      <c r="Q156" s="13">
        <f t="shared" si="47"/>
        <v>290450</v>
      </c>
      <c r="R156" s="24">
        <f t="shared" si="47"/>
        <v>297850</v>
      </c>
      <c r="S156" s="13">
        <f>S159</f>
        <v>297850</v>
      </c>
      <c r="T156" s="50" t="s">
        <v>187</v>
      </c>
    </row>
    <row r="157" spans="1:20" ht="30">
      <c r="A157" s="51"/>
      <c r="B157" s="54"/>
      <c r="C157" s="8" t="s">
        <v>20</v>
      </c>
      <c r="D157" s="8"/>
      <c r="E157" s="8"/>
      <c r="F157" s="8"/>
      <c r="G157" s="8"/>
      <c r="H157" s="13"/>
      <c r="I157" s="13"/>
      <c r="J157" s="8"/>
      <c r="K157" s="11"/>
      <c r="L157" s="15"/>
      <c r="M157" s="15"/>
      <c r="N157" s="11"/>
      <c r="O157" s="11"/>
      <c r="P157" s="15"/>
      <c r="Q157" s="11"/>
      <c r="R157" s="15"/>
      <c r="S157" s="11"/>
      <c r="T157" s="56"/>
    </row>
    <row r="158" spans="1:20" ht="24" customHeight="1">
      <c r="A158" s="51"/>
      <c r="B158" s="54"/>
      <c r="C158" s="50" t="s">
        <v>25</v>
      </c>
      <c r="D158" s="60">
        <v>732</v>
      </c>
      <c r="E158" s="60">
        <v>1003</v>
      </c>
      <c r="F158" s="57" t="s">
        <v>140</v>
      </c>
      <c r="G158" s="9" t="s">
        <v>32</v>
      </c>
      <c r="H158" s="13"/>
      <c r="I158" s="13"/>
      <c r="J158" s="8"/>
      <c r="K158" s="8"/>
      <c r="L158" s="32"/>
      <c r="M158" s="32"/>
      <c r="N158" s="8"/>
      <c r="O158" s="8"/>
      <c r="P158" s="32"/>
      <c r="Q158" s="8"/>
      <c r="R158" s="32"/>
      <c r="S158" s="8"/>
      <c r="T158" s="56"/>
    </row>
    <row r="159" spans="1:20" ht="36.75" customHeight="1">
      <c r="A159" s="52"/>
      <c r="B159" s="55"/>
      <c r="C159" s="52"/>
      <c r="D159" s="52"/>
      <c r="E159" s="52"/>
      <c r="F159" s="52"/>
      <c r="G159" s="10">
        <v>313</v>
      </c>
      <c r="H159" s="13">
        <v>284900</v>
      </c>
      <c r="I159" s="13">
        <v>284900</v>
      </c>
      <c r="J159" s="13">
        <v>72150</v>
      </c>
      <c r="K159" s="13">
        <v>72150</v>
      </c>
      <c r="L159" s="24">
        <v>144300</v>
      </c>
      <c r="M159" s="24">
        <v>144300</v>
      </c>
      <c r="N159" s="13">
        <v>220150</v>
      </c>
      <c r="O159" s="20">
        <v>218300</v>
      </c>
      <c r="P159" s="24">
        <v>290450</v>
      </c>
      <c r="Q159" s="13">
        <v>290450</v>
      </c>
      <c r="R159" s="24">
        <v>297850</v>
      </c>
      <c r="S159" s="13">
        <v>297850</v>
      </c>
      <c r="T159" s="52"/>
    </row>
    <row r="160" spans="1:20" ht="45">
      <c r="A160" s="50" t="s">
        <v>141</v>
      </c>
      <c r="B160" s="53" t="s">
        <v>142</v>
      </c>
      <c r="C160" s="8" t="s">
        <v>21</v>
      </c>
      <c r="D160" s="29" t="s">
        <v>29</v>
      </c>
      <c r="E160" s="29" t="s">
        <v>29</v>
      </c>
      <c r="F160" s="6" t="s">
        <v>143</v>
      </c>
      <c r="G160" s="29" t="s">
        <v>29</v>
      </c>
      <c r="H160" s="13">
        <f>H163</f>
        <v>300000</v>
      </c>
      <c r="I160" s="13">
        <f t="shared" ref="I160:R160" si="48">I163</f>
        <v>165507</v>
      </c>
      <c r="J160" s="13">
        <f t="shared" si="48"/>
        <v>0</v>
      </c>
      <c r="K160" s="13">
        <f t="shared" si="48"/>
        <v>0</v>
      </c>
      <c r="L160" s="24">
        <f t="shared" si="48"/>
        <v>38800</v>
      </c>
      <c r="M160" s="24">
        <f t="shared" si="48"/>
        <v>38800</v>
      </c>
      <c r="N160" s="13">
        <f t="shared" si="48"/>
        <v>127560</v>
      </c>
      <c r="O160" s="13">
        <f t="shared" si="48"/>
        <v>88780</v>
      </c>
      <c r="P160" s="24">
        <f t="shared" si="48"/>
        <v>238760</v>
      </c>
      <c r="Q160" s="13">
        <f t="shared" si="48"/>
        <v>188760</v>
      </c>
      <c r="R160" s="24">
        <f t="shared" si="48"/>
        <v>300000</v>
      </c>
      <c r="S160" s="13">
        <f>S163</f>
        <v>300000</v>
      </c>
      <c r="T160" s="50" t="s">
        <v>209</v>
      </c>
    </row>
    <row r="161" spans="1:20" ht="30">
      <c r="A161" s="51"/>
      <c r="B161" s="54"/>
      <c r="C161" s="8" t="s">
        <v>20</v>
      </c>
      <c r="D161" s="8"/>
      <c r="E161" s="8"/>
      <c r="F161" s="8"/>
      <c r="G161" s="8"/>
      <c r="H161" s="13"/>
      <c r="I161" s="13"/>
      <c r="J161" s="8"/>
      <c r="K161" s="11"/>
      <c r="L161" s="15"/>
      <c r="M161" s="15"/>
      <c r="N161" s="11"/>
      <c r="O161" s="11"/>
      <c r="P161" s="15"/>
      <c r="Q161" s="11"/>
      <c r="R161" s="15"/>
      <c r="S161" s="11"/>
      <c r="T161" s="56"/>
    </row>
    <row r="162" spans="1:20" ht="24" customHeight="1">
      <c r="A162" s="51"/>
      <c r="B162" s="54"/>
      <c r="C162" s="50" t="s">
        <v>25</v>
      </c>
      <c r="D162" s="60">
        <v>732</v>
      </c>
      <c r="E162" s="60">
        <v>1003</v>
      </c>
      <c r="F162" s="57" t="s">
        <v>143</v>
      </c>
      <c r="G162" s="9" t="s">
        <v>32</v>
      </c>
      <c r="H162" s="13"/>
      <c r="I162" s="13"/>
      <c r="J162" s="8"/>
      <c r="K162" s="8"/>
      <c r="L162" s="32"/>
      <c r="M162" s="32"/>
      <c r="N162" s="8"/>
      <c r="O162" s="8"/>
      <c r="P162" s="32"/>
      <c r="Q162" s="8"/>
      <c r="R162" s="32"/>
      <c r="S162" s="8"/>
      <c r="T162" s="56"/>
    </row>
    <row r="163" spans="1:20" ht="36.75" customHeight="1">
      <c r="A163" s="52"/>
      <c r="B163" s="55"/>
      <c r="C163" s="52"/>
      <c r="D163" s="52"/>
      <c r="E163" s="52"/>
      <c r="F163" s="52"/>
      <c r="G163" s="10">
        <v>313</v>
      </c>
      <c r="H163" s="13">
        <v>300000</v>
      </c>
      <c r="I163" s="13">
        <v>165507</v>
      </c>
      <c r="J163" s="13">
        <v>0</v>
      </c>
      <c r="K163" s="13">
        <v>0</v>
      </c>
      <c r="L163" s="24">
        <v>38800</v>
      </c>
      <c r="M163" s="24">
        <v>38800</v>
      </c>
      <c r="N163" s="13">
        <v>127560</v>
      </c>
      <c r="O163" s="20">
        <v>88780</v>
      </c>
      <c r="P163" s="24">
        <v>238760</v>
      </c>
      <c r="Q163" s="13">
        <v>188760</v>
      </c>
      <c r="R163" s="24">
        <v>300000</v>
      </c>
      <c r="S163" s="13">
        <v>300000</v>
      </c>
      <c r="T163" s="52"/>
    </row>
    <row r="164" spans="1:20" ht="45">
      <c r="A164" s="50" t="s">
        <v>144</v>
      </c>
      <c r="B164" s="53" t="s">
        <v>145</v>
      </c>
      <c r="C164" s="8" t="s">
        <v>21</v>
      </c>
      <c r="D164" s="29" t="s">
        <v>29</v>
      </c>
      <c r="E164" s="29" t="s">
        <v>29</v>
      </c>
      <c r="F164" s="6" t="s">
        <v>36</v>
      </c>
      <c r="G164" s="29" t="s">
        <v>29</v>
      </c>
      <c r="H164" s="13">
        <f>H167</f>
        <v>239000</v>
      </c>
      <c r="I164" s="13">
        <f t="shared" ref="I164:R164" si="49">I167</f>
        <v>239000</v>
      </c>
      <c r="J164" s="13">
        <f t="shared" si="49"/>
        <v>66000</v>
      </c>
      <c r="K164" s="13">
        <f t="shared" si="49"/>
        <v>46000</v>
      </c>
      <c r="L164" s="24">
        <f t="shared" si="49"/>
        <v>132000</v>
      </c>
      <c r="M164" s="24">
        <f t="shared" si="49"/>
        <v>131271.71</v>
      </c>
      <c r="N164" s="13">
        <f t="shared" si="49"/>
        <v>204600</v>
      </c>
      <c r="O164" s="13">
        <f t="shared" si="49"/>
        <v>202128.58</v>
      </c>
      <c r="P164" s="24">
        <f t="shared" si="49"/>
        <v>280700</v>
      </c>
      <c r="Q164" s="13">
        <f t="shared" si="49"/>
        <v>275571.18</v>
      </c>
      <c r="R164" s="24">
        <f t="shared" si="49"/>
        <v>264000</v>
      </c>
      <c r="S164" s="13">
        <f>S167</f>
        <v>264000</v>
      </c>
      <c r="T164" s="50" t="s">
        <v>188</v>
      </c>
    </row>
    <row r="165" spans="1:20" ht="30">
      <c r="A165" s="51"/>
      <c r="B165" s="54"/>
      <c r="C165" s="8" t="s">
        <v>20</v>
      </c>
      <c r="D165" s="8"/>
      <c r="E165" s="8"/>
      <c r="F165" s="8"/>
      <c r="G165" s="8"/>
      <c r="H165" s="13"/>
      <c r="I165" s="13"/>
      <c r="J165" s="8"/>
      <c r="K165" s="11"/>
      <c r="L165" s="15"/>
      <c r="M165" s="15"/>
      <c r="N165" s="11"/>
      <c r="O165" s="11"/>
      <c r="P165" s="15"/>
      <c r="Q165" s="11"/>
      <c r="R165" s="15"/>
      <c r="S165" s="11"/>
      <c r="T165" s="56"/>
    </row>
    <row r="166" spans="1:20" ht="24" customHeight="1">
      <c r="A166" s="51"/>
      <c r="B166" s="54"/>
      <c r="C166" s="50" t="s">
        <v>25</v>
      </c>
      <c r="D166" s="60">
        <v>732</v>
      </c>
      <c r="E166" s="60">
        <v>1003</v>
      </c>
      <c r="F166" s="57" t="s">
        <v>36</v>
      </c>
      <c r="G166" s="9" t="s">
        <v>32</v>
      </c>
      <c r="H166" s="13"/>
      <c r="I166" s="13"/>
      <c r="J166" s="8"/>
      <c r="K166" s="8"/>
      <c r="L166" s="32"/>
      <c r="M166" s="32"/>
      <c r="N166" s="8"/>
      <c r="O166" s="8"/>
      <c r="P166" s="32"/>
      <c r="Q166" s="8"/>
      <c r="R166" s="32"/>
      <c r="S166" s="8"/>
      <c r="T166" s="56"/>
    </row>
    <row r="167" spans="1:20" ht="36.75" customHeight="1">
      <c r="A167" s="52"/>
      <c r="B167" s="55"/>
      <c r="C167" s="52"/>
      <c r="D167" s="52"/>
      <c r="E167" s="52"/>
      <c r="F167" s="52"/>
      <c r="G167" s="10">
        <v>313</v>
      </c>
      <c r="H167" s="13">
        <v>239000</v>
      </c>
      <c r="I167" s="13">
        <v>239000</v>
      </c>
      <c r="J167" s="13">
        <v>66000</v>
      </c>
      <c r="K167" s="13">
        <v>46000</v>
      </c>
      <c r="L167" s="24">
        <v>132000</v>
      </c>
      <c r="M167" s="24">
        <v>131271.71</v>
      </c>
      <c r="N167" s="13">
        <v>204600</v>
      </c>
      <c r="O167" s="20">
        <v>202128.58</v>
      </c>
      <c r="P167" s="24">
        <v>280700</v>
      </c>
      <c r="Q167" s="13">
        <v>275571.18</v>
      </c>
      <c r="R167" s="24">
        <v>264000</v>
      </c>
      <c r="S167" s="13">
        <v>264000</v>
      </c>
      <c r="T167" s="52"/>
    </row>
    <row r="168" spans="1:20" ht="45">
      <c r="A168" s="50" t="s">
        <v>146</v>
      </c>
      <c r="B168" s="53" t="s">
        <v>147</v>
      </c>
      <c r="C168" s="8" t="s">
        <v>21</v>
      </c>
      <c r="D168" s="29" t="s">
        <v>29</v>
      </c>
      <c r="E168" s="29" t="s">
        <v>29</v>
      </c>
      <c r="F168" s="6" t="s">
        <v>148</v>
      </c>
      <c r="G168" s="29" t="s">
        <v>29</v>
      </c>
      <c r="H168" s="13">
        <f>H171</f>
        <v>28620</v>
      </c>
      <c r="I168" s="13">
        <f t="shared" ref="I168:R168" si="50">I171</f>
        <v>27975</v>
      </c>
      <c r="J168" s="13">
        <f t="shared" si="50"/>
        <v>6300</v>
      </c>
      <c r="K168" s="13">
        <f t="shared" si="50"/>
        <v>6300</v>
      </c>
      <c r="L168" s="24">
        <f t="shared" si="50"/>
        <v>12200</v>
      </c>
      <c r="M168" s="24">
        <f t="shared" si="50"/>
        <v>12200</v>
      </c>
      <c r="N168" s="13">
        <f t="shared" si="50"/>
        <v>19320</v>
      </c>
      <c r="O168" s="13">
        <f t="shared" si="50"/>
        <v>19110</v>
      </c>
      <c r="P168" s="24">
        <f t="shared" si="50"/>
        <v>25410</v>
      </c>
      <c r="Q168" s="13">
        <f t="shared" si="50"/>
        <v>25410</v>
      </c>
      <c r="R168" s="24">
        <f t="shared" si="50"/>
        <v>32800</v>
      </c>
      <c r="S168" s="13">
        <f>S171</f>
        <v>32800</v>
      </c>
      <c r="T168" s="50"/>
    </row>
    <row r="169" spans="1:20" ht="30">
      <c r="A169" s="51"/>
      <c r="B169" s="54"/>
      <c r="C169" s="8" t="s">
        <v>20</v>
      </c>
      <c r="D169" s="8"/>
      <c r="E169" s="8"/>
      <c r="F169" s="8"/>
      <c r="G169" s="8"/>
      <c r="H169" s="13"/>
      <c r="I169" s="13"/>
      <c r="J169" s="8"/>
      <c r="K169" s="11"/>
      <c r="L169" s="15"/>
      <c r="M169" s="15"/>
      <c r="N169" s="11"/>
      <c r="O169" s="11"/>
      <c r="P169" s="15"/>
      <c r="Q169" s="11"/>
      <c r="R169" s="15"/>
      <c r="S169" s="11"/>
      <c r="T169" s="56"/>
    </row>
    <row r="170" spans="1:20" ht="24" customHeight="1">
      <c r="A170" s="51"/>
      <c r="B170" s="54"/>
      <c r="C170" s="50" t="s">
        <v>25</v>
      </c>
      <c r="D170" s="60">
        <v>732</v>
      </c>
      <c r="E170" s="60">
        <v>1003</v>
      </c>
      <c r="F170" s="57" t="s">
        <v>148</v>
      </c>
      <c r="G170" s="9" t="s">
        <v>32</v>
      </c>
      <c r="H170" s="13"/>
      <c r="I170" s="13"/>
      <c r="J170" s="8"/>
      <c r="K170" s="8"/>
      <c r="L170" s="32"/>
      <c r="M170" s="32"/>
      <c r="N170" s="8"/>
      <c r="O170" s="8"/>
      <c r="P170" s="32"/>
      <c r="Q170" s="8"/>
      <c r="R170" s="32"/>
      <c r="S170" s="8"/>
      <c r="T170" s="56"/>
    </row>
    <row r="171" spans="1:20" ht="36.75" customHeight="1">
      <c r="A171" s="52"/>
      <c r="B171" s="55"/>
      <c r="C171" s="52"/>
      <c r="D171" s="52"/>
      <c r="E171" s="52"/>
      <c r="F171" s="52"/>
      <c r="G171" s="10">
        <v>313</v>
      </c>
      <c r="H171" s="13">
        <v>28620</v>
      </c>
      <c r="I171" s="13">
        <v>27975</v>
      </c>
      <c r="J171" s="13">
        <v>6300</v>
      </c>
      <c r="K171" s="13">
        <v>6300</v>
      </c>
      <c r="L171" s="24">
        <v>12200</v>
      </c>
      <c r="M171" s="24">
        <v>12200</v>
      </c>
      <c r="N171" s="13">
        <v>19320</v>
      </c>
      <c r="O171" s="20">
        <v>19110</v>
      </c>
      <c r="P171" s="24">
        <v>25410</v>
      </c>
      <c r="Q171" s="13">
        <v>25410</v>
      </c>
      <c r="R171" s="24">
        <v>32800</v>
      </c>
      <c r="S171" s="13">
        <v>32800</v>
      </c>
      <c r="T171" s="52"/>
    </row>
    <row r="172" spans="1:20" ht="45">
      <c r="A172" s="50" t="s">
        <v>149</v>
      </c>
      <c r="B172" s="53" t="s">
        <v>150</v>
      </c>
      <c r="C172" s="8" t="s">
        <v>21</v>
      </c>
      <c r="D172" s="29" t="s">
        <v>29</v>
      </c>
      <c r="E172" s="29" t="s">
        <v>29</v>
      </c>
      <c r="F172" s="6" t="s">
        <v>151</v>
      </c>
      <c r="G172" s="29" t="s">
        <v>29</v>
      </c>
      <c r="H172" s="13">
        <f>H175</f>
        <v>3000</v>
      </c>
      <c r="I172" s="13">
        <f t="shared" ref="I172:R172" si="51">I175</f>
        <v>3000</v>
      </c>
      <c r="J172" s="13">
        <f t="shared" si="51"/>
        <v>0</v>
      </c>
      <c r="K172" s="13">
        <f t="shared" si="51"/>
        <v>0</v>
      </c>
      <c r="L172" s="24">
        <f t="shared" si="51"/>
        <v>0</v>
      </c>
      <c r="M172" s="24">
        <f t="shared" si="51"/>
        <v>0</v>
      </c>
      <c r="N172" s="13">
        <f t="shared" si="51"/>
        <v>0</v>
      </c>
      <c r="O172" s="13">
        <f t="shared" si="51"/>
        <v>0</v>
      </c>
      <c r="P172" s="24">
        <f t="shared" si="51"/>
        <v>0</v>
      </c>
      <c r="Q172" s="13">
        <f t="shared" si="51"/>
        <v>0</v>
      </c>
      <c r="R172" s="24">
        <f t="shared" si="51"/>
        <v>1000</v>
      </c>
      <c r="S172" s="13">
        <f>S175</f>
        <v>1000</v>
      </c>
      <c r="T172" s="50" t="s">
        <v>211</v>
      </c>
    </row>
    <row r="173" spans="1:20" ht="30">
      <c r="A173" s="51"/>
      <c r="B173" s="54"/>
      <c r="C173" s="8" t="s">
        <v>20</v>
      </c>
      <c r="D173" s="8"/>
      <c r="E173" s="8"/>
      <c r="F173" s="8"/>
      <c r="G173" s="8"/>
      <c r="H173" s="13"/>
      <c r="I173" s="13"/>
      <c r="J173" s="8"/>
      <c r="K173" s="11"/>
      <c r="L173" s="15"/>
      <c r="M173" s="15"/>
      <c r="N173" s="11"/>
      <c r="O173" s="11"/>
      <c r="P173" s="15"/>
      <c r="Q173" s="11"/>
      <c r="R173" s="15"/>
      <c r="S173" s="11"/>
      <c r="T173" s="56"/>
    </row>
    <row r="174" spans="1:20" ht="24" customHeight="1">
      <c r="A174" s="51"/>
      <c r="B174" s="54"/>
      <c r="C174" s="50" t="s">
        <v>25</v>
      </c>
      <c r="D174" s="60">
        <v>732</v>
      </c>
      <c r="E174" s="60">
        <v>1003</v>
      </c>
      <c r="F174" s="57" t="s">
        <v>151</v>
      </c>
      <c r="G174" s="9" t="s">
        <v>32</v>
      </c>
      <c r="H174" s="13"/>
      <c r="I174" s="13"/>
      <c r="J174" s="8"/>
      <c r="K174" s="8"/>
      <c r="L174" s="32"/>
      <c r="M174" s="32"/>
      <c r="N174" s="8"/>
      <c r="O174" s="8"/>
      <c r="P174" s="32"/>
      <c r="Q174" s="8"/>
      <c r="R174" s="32"/>
      <c r="S174" s="8"/>
      <c r="T174" s="56"/>
    </row>
    <row r="175" spans="1:20" ht="36.75" customHeight="1">
      <c r="A175" s="52"/>
      <c r="B175" s="55"/>
      <c r="C175" s="52"/>
      <c r="D175" s="52"/>
      <c r="E175" s="52"/>
      <c r="F175" s="52"/>
      <c r="G175" s="10">
        <v>244</v>
      </c>
      <c r="H175" s="13">
        <v>3000</v>
      </c>
      <c r="I175" s="13">
        <v>3000</v>
      </c>
      <c r="J175" s="13">
        <v>0</v>
      </c>
      <c r="K175" s="13">
        <v>0</v>
      </c>
      <c r="L175" s="24">
        <v>0</v>
      </c>
      <c r="M175" s="24">
        <v>0</v>
      </c>
      <c r="N175" s="13">
        <v>0</v>
      </c>
      <c r="O175" s="20">
        <v>0</v>
      </c>
      <c r="P175" s="24">
        <v>0</v>
      </c>
      <c r="Q175" s="13">
        <v>0</v>
      </c>
      <c r="R175" s="24">
        <v>1000</v>
      </c>
      <c r="S175" s="13">
        <v>1000</v>
      </c>
      <c r="T175" s="52"/>
    </row>
    <row r="176" spans="1:20" ht="45">
      <c r="A176" s="50" t="s">
        <v>152</v>
      </c>
      <c r="B176" s="53" t="s">
        <v>153</v>
      </c>
      <c r="C176" s="8" t="s">
        <v>21</v>
      </c>
      <c r="D176" s="29" t="s">
        <v>29</v>
      </c>
      <c r="E176" s="29" t="s">
        <v>29</v>
      </c>
      <c r="F176" s="6" t="s">
        <v>154</v>
      </c>
      <c r="G176" s="29" t="s">
        <v>29</v>
      </c>
      <c r="H176" s="13">
        <f>H179</f>
        <v>300000</v>
      </c>
      <c r="I176" s="13">
        <f t="shared" ref="I176:R176" si="52">I179</f>
        <v>150000</v>
      </c>
      <c r="J176" s="13">
        <f t="shared" si="52"/>
        <v>150000</v>
      </c>
      <c r="K176" s="13">
        <f t="shared" si="52"/>
        <v>0</v>
      </c>
      <c r="L176" s="24">
        <f t="shared" si="52"/>
        <v>150000</v>
      </c>
      <c r="M176" s="24">
        <f t="shared" si="52"/>
        <v>0</v>
      </c>
      <c r="N176" s="13">
        <f t="shared" si="52"/>
        <v>300000</v>
      </c>
      <c r="O176" s="13">
        <f t="shared" si="52"/>
        <v>0</v>
      </c>
      <c r="P176" s="24">
        <f t="shared" si="52"/>
        <v>300000</v>
      </c>
      <c r="Q176" s="13">
        <f t="shared" si="52"/>
        <v>0</v>
      </c>
      <c r="R176" s="24">
        <f t="shared" si="52"/>
        <v>300000</v>
      </c>
      <c r="S176" s="13">
        <f>S179</f>
        <v>300000</v>
      </c>
      <c r="T176" s="50" t="s">
        <v>181</v>
      </c>
    </row>
    <row r="177" spans="1:20" ht="30">
      <c r="A177" s="51"/>
      <c r="B177" s="54"/>
      <c r="C177" s="8" t="s">
        <v>20</v>
      </c>
      <c r="D177" s="8"/>
      <c r="E177" s="8"/>
      <c r="F177" s="8"/>
      <c r="G177" s="8"/>
      <c r="H177" s="13"/>
      <c r="I177" s="13"/>
      <c r="J177" s="8"/>
      <c r="K177" s="11"/>
      <c r="L177" s="15"/>
      <c r="M177" s="15"/>
      <c r="N177" s="11"/>
      <c r="O177" s="11"/>
      <c r="P177" s="15"/>
      <c r="Q177" s="11"/>
      <c r="R177" s="15"/>
      <c r="S177" s="11"/>
      <c r="T177" s="56"/>
    </row>
    <row r="178" spans="1:20" ht="24" customHeight="1">
      <c r="A178" s="51"/>
      <c r="B178" s="54"/>
      <c r="C178" s="50" t="s">
        <v>25</v>
      </c>
      <c r="D178" s="60">
        <v>732</v>
      </c>
      <c r="E178" s="60">
        <v>1003</v>
      </c>
      <c r="F178" s="57" t="s">
        <v>154</v>
      </c>
      <c r="G178" s="9" t="s">
        <v>32</v>
      </c>
      <c r="H178" s="13"/>
      <c r="I178" s="13"/>
      <c r="J178" s="8"/>
      <c r="K178" s="8"/>
      <c r="L178" s="32"/>
      <c r="M178" s="32"/>
      <c r="N178" s="8"/>
      <c r="O178" s="8"/>
      <c r="P178" s="32"/>
      <c r="Q178" s="8"/>
      <c r="R178" s="32"/>
      <c r="S178" s="8"/>
      <c r="T178" s="56"/>
    </row>
    <row r="179" spans="1:20" ht="36.75" customHeight="1">
      <c r="A179" s="52"/>
      <c r="B179" s="55"/>
      <c r="C179" s="52"/>
      <c r="D179" s="52"/>
      <c r="E179" s="52"/>
      <c r="F179" s="52"/>
      <c r="G179" s="10">
        <v>321</v>
      </c>
      <c r="H179" s="13">
        <v>300000</v>
      </c>
      <c r="I179" s="13">
        <v>150000</v>
      </c>
      <c r="J179" s="13">
        <v>150000</v>
      </c>
      <c r="K179" s="13">
        <v>0</v>
      </c>
      <c r="L179" s="24">
        <v>150000</v>
      </c>
      <c r="M179" s="24">
        <v>0</v>
      </c>
      <c r="N179" s="13">
        <v>300000</v>
      </c>
      <c r="O179" s="20">
        <v>0</v>
      </c>
      <c r="P179" s="24">
        <v>300000</v>
      </c>
      <c r="Q179" s="13">
        <v>0</v>
      </c>
      <c r="R179" s="24">
        <v>300000</v>
      </c>
      <c r="S179" s="13">
        <v>300000</v>
      </c>
      <c r="T179" s="52"/>
    </row>
    <row r="180" spans="1:20" ht="45">
      <c r="A180" s="50" t="s">
        <v>155</v>
      </c>
      <c r="B180" s="53" t="s">
        <v>156</v>
      </c>
      <c r="C180" s="8" t="s">
        <v>21</v>
      </c>
      <c r="D180" s="29" t="s">
        <v>29</v>
      </c>
      <c r="E180" s="29" t="s">
        <v>29</v>
      </c>
      <c r="F180" s="6" t="s">
        <v>157</v>
      </c>
      <c r="G180" s="29" t="s">
        <v>29</v>
      </c>
      <c r="H180" s="13">
        <f>H183</f>
        <v>913800</v>
      </c>
      <c r="I180" s="13">
        <f t="shared" ref="I180:R180" si="53">I183</f>
        <v>886464.58</v>
      </c>
      <c r="J180" s="13">
        <f t="shared" si="53"/>
        <v>232421.61</v>
      </c>
      <c r="K180" s="13">
        <f t="shared" si="53"/>
        <v>232421.61</v>
      </c>
      <c r="L180" s="24">
        <f t="shared" si="53"/>
        <v>509385.06</v>
      </c>
      <c r="M180" s="24">
        <f t="shared" si="53"/>
        <v>509385.06</v>
      </c>
      <c r="N180" s="13">
        <f t="shared" si="53"/>
        <v>834385.06</v>
      </c>
      <c r="O180" s="13">
        <f t="shared" si="53"/>
        <v>833693.18</v>
      </c>
      <c r="P180" s="24">
        <f t="shared" si="53"/>
        <v>1160000</v>
      </c>
      <c r="Q180" s="13">
        <f t="shared" si="53"/>
        <v>1157107.55</v>
      </c>
      <c r="R180" s="24">
        <f t="shared" si="53"/>
        <v>900000</v>
      </c>
      <c r="S180" s="13">
        <f>S183</f>
        <v>900000</v>
      </c>
      <c r="T180" s="50" t="s">
        <v>210</v>
      </c>
    </row>
    <row r="181" spans="1:20" ht="30">
      <c r="A181" s="51"/>
      <c r="B181" s="54"/>
      <c r="C181" s="8" t="s">
        <v>20</v>
      </c>
      <c r="D181" s="8"/>
      <c r="E181" s="8"/>
      <c r="F181" s="8"/>
      <c r="G181" s="8"/>
      <c r="H181" s="13"/>
      <c r="I181" s="13"/>
      <c r="J181" s="8"/>
      <c r="K181" s="11"/>
      <c r="L181" s="15"/>
      <c r="M181" s="15"/>
      <c r="N181" s="11"/>
      <c r="O181" s="11"/>
      <c r="P181" s="15"/>
      <c r="Q181" s="11"/>
      <c r="R181" s="15"/>
      <c r="S181" s="11"/>
      <c r="T181" s="56"/>
    </row>
    <row r="182" spans="1:20" ht="89.25" customHeight="1">
      <c r="A182" s="51"/>
      <c r="B182" s="54"/>
      <c r="C182" s="50" t="s">
        <v>25</v>
      </c>
      <c r="D182" s="60">
        <v>732</v>
      </c>
      <c r="E182" s="60">
        <v>1003</v>
      </c>
      <c r="F182" s="57" t="s">
        <v>157</v>
      </c>
      <c r="G182" s="9" t="s">
        <v>32</v>
      </c>
      <c r="H182" s="13"/>
      <c r="I182" s="13"/>
      <c r="J182" s="8"/>
      <c r="K182" s="8"/>
      <c r="L182" s="32"/>
      <c r="M182" s="32"/>
      <c r="N182" s="8"/>
      <c r="O182" s="8"/>
      <c r="P182" s="32"/>
      <c r="Q182" s="8"/>
      <c r="R182" s="32"/>
      <c r="S182" s="8"/>
      <c r="T182" s="56"/>
    </row>
    <row r="183" spans="1:20" ht="36.75" customHeight="1">
      <c r="A183" s="52"/>
      <c r="B183" s="55"/>
      <c r="C183" s="52"/>
      <c r="D183" s="52"/>
      <c r="E183" s="52"/>
      <c r="F183" s="52"/>
      <c r="G183" s="10">
        <v>313</v>
      </c>
      <c r="H183" s="13">
        <v>913800</v>
      </c>
      <c r="I183" s="13">
        <v>886464.58</v>
      </c>
      <c r="J183" s="13">
        <v>232421.61</v>
      </c>
      <c r="K183" s="13">
        <v>232421.61</v>
      </c>
      <c r="L183" s="24">
        <v>509385.06</v>
      </c>
      <c r="M183" s="24">
        <v>509385.06</v>
      </c>
      <c r="N183" s="13">
        <v>834385.06</v>
      </c>
      <c r="O183" s="20">
        <v>833693.18</v>
      </c>
      <c r="P183" s="24">
        <v>1160000</v>
      </c>
      <c r="Q183" s="13">
        <v>1157107.55</v>
      </c>
      <c r="R183" s="24">
        <v>900000</v>
      </c>
      <c r="S183" s="13">
        <v>900000</v>
      </c>
      <c r="T183" s="52"/>
    </row>
    <row r="184" spans="1:20" ht="45">
      <c r="A184" s="50" t="s">
        <v>158</v>
      </c>
      <c r="B184" s="53" t="s">
        <v>159</v>
      </c>
      <c r="C184" s="8" t="s">
        <v>21</v>
      </c>
      <c r="D184" s="29" t="s">
        <v>29</v>
      </c>
      <c r="E184" s="29" t="s">
        <v>29</v>
      </c>
      <c r="F184" s="6" t="s">
        <v>35</v>
      </c>
      <c r="G184" s="29" t="s">
        <v>29</v>
      </c>
      <c r="H184" s="13">
        <f>H187</f>
        <v>94000</v>
      </c>
      <c r="I184" s="13">
        <f t="shared" ref="I184:R184" si="54">I187</f>
        <v>90395.42</v>
      </c>
      <c r="J184" s="13">
        <f t="shared" si="54"/>
        <v>23500</v>
      </c>
      <c r="K184" s="13">
        <f t="shared" si="54"/>
        <v>21682.67</v>
      </c>
      <c r="L184" s="24">
        <f t="shared" si="54"/>
        <v>54222.65</v>
      </c>
      <c r="M184" s="24">
        <f t="shared" si="54"/>
        <v>54222.65</v>
      </c>
      <c r="N184" s="13">
        <f t="shared" si="54"/>
        <v>86622.65</v>
      </c>
      <c r="O184" s="13">
        <f t="shared" si="54"/>
        <v>85703.76</v>
      </c>
      <c r="P184" s="24">
        <f t="shared" si="54"/>
        <v>122000</v>
      </c>
      <c r="Q184" s="13">
        <f t="shared" si="54"/>
        <v>119067.79</v>
      </c>
      <c r="R184" s="24">
        <f t="shared" si="54"/>
        <v>94000</v>
      </c>
      <c r="S184" s="13">
        <f>S187</f>
        <v>94000</v>
      </c>
      <c r="T184" s="50" t="s">
        <v>210</v>
      </c>
    </row>
    <row r="185" spans="1:20" ht="30">
      <c r="A185" s="51"/>
      <c r="B185" s="54"/>
      <c r="C185" s="8" t="s">
        <v>20</v>
      </c>
      <c r="D185" s="8"/>
      <c r="E185" s="8"/>
      <c r="F185" s="8"/>
      <c r="G185" s="8"/>
      <c r="H185" s="13"/>
      <c r="I185" s="13"/>
      <c r="J185" s="8"/>
      <c r="K185" s="11"/>
      <c r="L185" s="15"/>
      <c r="M185" s="15"/>
      <c r="N185" s="11"/>
      <c r="O185" s="11"/>
      <c r="P185" s="15"/>
      <c r="Q185" s="11"/>
      <c r="R185" s="15"/>
      <c r="S185" s="11"/>
      <c r="T185" s="56"/>
    </row>
    <row r="186" spans="1:20" ht="31.5" customHeight="1">
      <c r="A186" s="51"/>
      <c r="B186" s="54"/>
      <c r="C186" s="50" t="s">
        <v>25</v>
      </c>
      <c r="D186" s="60">
        <v>732</v>
      </c>
      <c r="E186" s="60">
        <v>1003</v>
      </c>
      <c r="F186" s="57" t="s">
        <v>35</v>
      </c>
      <c r="G186" s="9" t="s">
        <v>32</v>
      </c>
      <c r="H186" s="13"/>
      <c r="I186" s="13"/>
      <c r="J186" s="8"/>
      <c r="K186" s="8"/>
      <c r="L186" s="32"/>
      <c r="M186" s="32"/>
      <c r="N186" s="8"/>
      <c r="O186" s="8"/>
      <c r="P186" s="32"/>
      <c r="Q186" s="8"/>
      <c r="R186" s="32"/>
      <c r="S186" s="8"/>
      <c r="T186" s="56"/>
    </row>
    <row r="187" spans="1:20" ht="30.75" customHeight="1">
      <c r="A187" s="52"/>
      <c r="B187" s="55"/>
      <c r="C187" s="52"/>
      <c r="D187" s="52"/>
      <c r="E187" s="52"/>
      <c r="F187" s="52"/>
      <c r="G187" s="10">
        <v>313</v>
      </c>
      <c r="H187" s="13">
        <v>94000</v>
      </c>
      <c r="I187" s="13">
        <v>90395.42</v>
      </c>
      <c r="J187" s="13">
        <v>23500</v>
      </c>
      <c r="K187" s="13">
        <v>21682.67</v>
      </c>
      <c r="L187" s="24">
        <v>54222.65</v>
      </c>
      <c r="M187" s="24">
        <v>54222.65</v>
      </c>
      <c r="N187" s="13">
        <v>86622.65</v>
      </c>
      <c r="O187" s="20">
        <v>85703.76</v>
      </c>
      <c r="P187" s="24">
        <v>122000</v>
      </c>
      <c r="Q187" s="13">
        <v>119067.79</v>
      </c>
      <c r="R187" s="24">
        <v>94000</v>
      </c>
      <c r="S187" s="13">
        <v>94000</v>
      </c>
      <c r="T187" s="52"/>
    </row>
    <row r="188" spans="1:20" ht="45">
      <c r="A188" s="50" t="s">
        <v>160</v>
      </c>
      <c r="B188" s="53" t="s">
        <v>161</v>
      </c>
      <c r="C188" s="8" t="s">
        <v>21</v>
      </c>
      <c r="D188" s="29" t="s">
        <v>29</v>
      </c>
      <c r="E188" s="29" t="s">
        <v>29</v>
      </c>
      <c r="F188" s="6" t="s">
        <v>162</v>
      </c>
      <c r="G188" s="29" t="s">
        <v>29</v>
      </c>
      <c r="H188" s="13">
        <f>H191</f>
        <v>0</v>
      </c>
      <c r="I188" s="13">
        <f t="shared" ref="I188:R188" si="55">I191</f>
        <v>0</v>
      </c>
      <c r="J188" s="13">
        <f t="shared" si="55"/>
        <v>0</v>
      </c>
      <c r="K188" s="13">
        <f t="shared" si="55"/>
        <v>0</v>
      </c>
      <c r="L188" s="24">
        <f t="shared" si="55"/>
        <v>0</v>
      </c>
      <c r="M188" s="24">
        <f t="shared" si="55"/>
        <v>0</v>
      </c>
      <c r="N188" s="13">
        <f t="shared" si="55"/>
        <v>0</v>
      </c>
      <c r="O188" s="13">
        <f t="shared" si="55"/>
        <v>0</v>
      </c>
      <c r="P188" s="24">
        <f t="shared" si="55"/>
        <v>0</v>
      </c>
      <c r="Q188" s="13">
        <f t="shared" si="55"/>
        <v>0</v>
      </c>
      <c r="R188" s="24">
        <f t="shared" si="55"/>
        <v>40000</v>
      </c>
      <c r="S188" s="13">
        <f>S191</f>
        <v>40000</v>
      </c>
      <c r="T188" s="50" t="s">
        <v>211</v>
      </c>
    </row>
    <row r="189" spans="1:20" ht="30">
      <c r="A189" s="51"/>
      <c r="B189" s="54"/>
      <c r="C189" s="8" t="s">
        <v>20</v>
      </c>
      <c r="D189" s="8"/>
      <c r="E189" s="8"/>
      <c r="F189" s="8"/>
      <c r="G189" s="8"/>
      <c r="H189" s="13"/>
      <c r="I189" s="13"/>
      <c r="J189" s="8"/>
      <c r="K189" s="11"/>
      <c r="L189" s="15"/>
      <c r="M189" s="15"/>
      <c r="N189" s="11"/>
      <c r="O189" s="11"/>
      <c r="P189" s="15"/>
      <c r="Q189" s="11"/>
      <c r="R189" s="15"/>
      <c r="S189" s="11"/>
      <c r="T189" s="56"/>
    </row>
    <row r="190" spans="1:20" ht="79.5" customHeight="1">
      <c r="A190" s="51"/>
      <c r="B190" s="54"/>
      <c r="C190" s="50" t="s">
        <v>25</v>
      </c>
      <c r="D190" s="60">
        <v>732</v>
      </c>
      <c r="E190" s="60">
        <v>1003</v>
      </c>
      <c r="F190" s="57" t="s">
        <v>162</v>
      </c>
      <c r="G190" s="9" t="s">
        <v>32</v>
      </c>
      <c r="H190" s="13"/>
      <c r="I190" s="13"/>
      <c r="J190" s="8"/>
      <c r="K190" s="8"/>
      <c r="L190" s="32"/>
      <c r="M190" s="32"/>
      <c r="N190" s="8"/>
      <c r="O190" s="8"/>
      <c r="P190" s="32"/>
      <c r="Q190" s="8"/>
      <c r="R190" s="32"/>
      <c r="S190" s="8"/>
      <c r="T190" s="56"/>
    </row>
    <row r="191" spans="1:20" ht="30.75" customHeight="1">
      <c r="A191" s="52"/>
      <c r="B191" s="55"/>
      <c r="C191" s="52"/>
      <c r="D191" s="52"/>
      <c r="E191" s="52"/>
      <c r="F191" s="52"/>
      <c r="G191" s="10">
        <v>321</v>
      </c>
      <c r="H191" s="13">
        <v>0</v>
      </c>
      <c r="I191" s="13">
        <v>0</v>
      </c>
      <c r="J191" s="13">
        <v>0</v>
      </c>
      <c r="K191" s="13">
        <v>0</v>
      </c>
      <c r="L191" s="24">
        <v>0</v>
      </c>
      <c r="M191" s="24">
        <v>0</v>
      </c>
      <c r="N191" s="13">
        <v>0</v>
      </c>
      <c r="O191" s="20">
        <v>0</v>
      </c>
      <c r="P191" s="24">
        <v>0</v>
      </c>
      <c r="Q191" s="13">
        <v>0</v>
      </c>
      <c r="R191" s="24">
        <v>40000</v>
      </c>
      <c r="S191" s="13">
        <v>40000</v>
      </c>
      <c r="T191" s="52"/>
    </row>
    <row r="192" spans="1:20" ht="45">
      <c r="A192" s="50" t="s">
        <v>163</v>
      </c>
      <c r="B192" s="53" t="s">
        <v>164</v>
      </c>
      <c r="C192" s="8" t="s">
        <v>21</v>
      </c>
      <c r="D192" s="29" t="s">
        <v>29</v>
      </c>
      <c r="E192" s="29" t="s">
        <v>29</v>
      </c>
      <c r="F192" s="6" t="s">
        <v>165</v>
      </c>
      <c r="G192" s="29" t="s">
        <v>29</v>
      </c>
      <c r="H192" s="13">
        <f>H195</f>
        <v>30000</v>
      </c>
      <c r="I192" s="13">
        <f t="shared" ref="I192:R192" si="56">I195</f>
        <v>0</v>
      </c>
      <c r="J192" s="13">
        <f t="shared" si="56"/>
        <v>0</v>
      </c>
      <c r="K192" s="13">
        <f t="shared" si="56"/>
        <v>0</v>
      </c>
      <c r="L192" s="24">
        <f t="shared" si="56"/>
        <v>15000</v>
      </c>
      <c r="M192" s="24">
        <f t="shared" si="56"/>
        <v>0</v>
      </c>
      <c r="N192" s="13">
        <f t="shared" si="56"/>
        <v>15000</v>
      </c>
      <c r="O192" s="13">
        <f t="shared" si="56"/>
        <v>0</v>
      </c>
      <c r="P192" s="24">
        <f t="shared" si="56"/>
        <v>30000</v>
      </c>
      <c r="Q192" s="13">
        <f t="shared" si="56"/>
        <v>0</v>
      </c>
      <c r="R192" s="24">
        <f t="shared" si="56"/>
        <v>30000</v>
      </c>
      <c r="S192" s="13">
        <f>S195</f>
        <v>30000</v>
      </c>
      <c r="T192" s="50" t="s">
        <v>181</v>
      </c>
    </row>
    <row r="193" spans="1:20" ht="30">
      <c r="A193" s="51"/>
      <c r="B193" s="54"/>
      <c r="C193" s="8" t="s">
        <v>20</v>
      </c>
      <c r="D193" s="8"/>
      <c r="E193" s="8"/>
      <c r="F193" s="8"/>
      <c r="G193" s="8"/>
      <c r="H193" s="13"/>
      <c r="I193" s="13"/>
      <c r="J193" s="8"/>
      <c r="K193" s="11"/>
      <c r="L193" s="15"/>
      <c r="M193" s="15"/>
      <c r="N193" s="11"/>
      <c r="O193" s="11"/>
      <c r="P193" s="15"/>
      <c r="Q193" s="11"/>
      <c r="R193" s="15"/>
      <c r="S193" s="11"/>
      <c r="T193" s="56"/>
    </row>
    <row r="194" spans="1:20" ht="121.5" customHeight="1">
      <c r="A194" s="51"/>
      <c r="B194" s="54"/>
      <c r="C194" s="50" t="s">
        <v>25</v>
      </c>
      <c r="D194" s="60">
        <v>732</v>
      </c>
      <c r="E194" s="60">
        <v>1003</v>
      </c>
      <c r="F194" s="57" t="s">
        <v>165</v>
      </c>
      <c r="G194" s="9" t="s">
        <v>32</v>
      </c>
      <c r="H194" s="13"/>
      <c r="I194" s="13"/>
      <c r="J194" s="8"/>
      <c r="K194" s="8"/>
      <c r="L194" s="32"/>
      <c r="M194" s="32"/>
      <c r="N194" s="8"/>
      <c r="O194" s="8"/>
      <c r="P194" s="32"/>
      <c r="Q194" s="8"/>
      <c r="R194" s="32"/>
      <c r="S194" s="8"/>
      <c r="T194" s="56"/>
    </row>
    <row r="195" spans="1:20" ht="33" customHeight="1">
      <c r="A195" s="52"/>
      <c r="B195" s="55"/>
      <c r="C195" s="52"/>
      <c r="D195" s="52"/>
      <c r="E195" s="52"/>
      <c r="F195" s="52"/>
      <c r="G195" s="10">
        <v>321</v>
      </c>
      <c r="H195" s="13">
        <v>30000</v>
      </c>
      <c r="I195" s="13">
        <v>0</v>
      </c>
      <c r="J195" s="13">
        <v>0</v>
      </c>
      <c r="K195" s="13">
        <v>0</v>
      </c>
      <c r="L195" s="24">
        <v>15000</v>
      </c>
      <c r="M195" s="24">
        <v>0</v>
      </c>
      <c r="N195" s="13">
        <v>15000</v>
      </c>
      <c r="O195" s="20">
        <v>0</v>
      </c>
      <c r="P195" s="24">
        <v>30000</v>
      </c>
      <c r="Q195" s="13">
        <v>0</v>
      </c>
      <c r="R195" s="24">
        <v>30000</v>
      </c>
      <c r="S195" s="13">
        <v>30000</v>
      </c>
      <c r="T195" s="52"/>
    </row>
    <row r="196" spans="1:20" ht="45">
      <c r="A196" s="50" t="s">
        <v>166</v>
      </c>
      <c r="B196" s="53" t="s">
        <v>37</v>
      </c>
      <c r="C196" s="8" t="s">
        <v>21</v>
      </c>
      <c r="D196" s="29" t="s">
        <v>29</v>
      </c>
      <c r="E196" s="29" t="s">
        <v>29</v>
      </c>
      <c r="F196" s="6" t="s">
        <v>167</v>
      </c>
      <c r="G196" s="29" t="s">
        <v>29</v>
      </c>
      <c r="H196" s="13">
        <f>H199+H200</f>
        <v>57000</v>
      </c>
      <c r="I196" s="13">
        <f t="shared" ref="I196:S196" si="57">I199+I200</f>
        <v>56959.479999999996</v>
      </c>
      <c r="J196" s="13">
        <f t="shared" si="57"/>
        <v>4813.76</v>
      </c>
      <c r="K196" s="13">
        <f t="shared" si="57"/>
        <v>4813.76</v>
      </c>
      <c r="L196" s="24">
        <f t="shared" si="57"/>
        <v>4813.76</v>
      </c>
      <c r="M196" s="24">
        <f t="shared" si="57"/>
        <v>4813.76</v>
      </c>
      <c r="N196" s="13">
        <f t="shared" si="57"/>
        <v>4813.76</v>
      </c>
      <c r="O196" s="24">
        <f t="shared" si="57"/>
        <v>4813.76</v>
      </c>
      <c r="P196" s="24">
        <f t="shared" si="57"/>
        <v>4813.76</v>
      </c>
      <c r="Q196" s="13">
        <f t="shared" si="57"/>
        <v>4813.76</v>
      </c>
      <c r="R196" s="24">
        <f t="shared" si="57"/>
        <v>57000</v>
      </c>
      <c r="S196" s="13">
        <f t="shared" si="57"/>
        <v>57000</v>
      </c>
      <c r="T196" s="50"/>
    </row>
    <row r="197" spans="1:20" ht="30">
      <c r="A197" s="51"/>
      <c r="B197" s="54"/>
      <c r="C197" s="8" t="s">
        <v>20</v>
      </c>
      <c r="D197" s="8"/>
      <c r="E197" s="8"/>
      <c r="F197" s="8"/>
      <c r="G197" s="8"/>
      <c r="H197" s="13"/>
      <c r="I197" s="13"/>
      <c r="J197" s="8"/>
      <c r="K197" s="11"/>
      <c r="L197" s="15"/>
      <c r="M197" s="15"/>
      <c r="N197" s="11"/>
      <c r="O197" s="15"/>
      <c r="P197" s="15"/>
      <c r="Q197" s="11"/>
      <c r="R197" s="15"/>
      <c r="S197" s="11"/>
      <c r="T197" s="56"/>
    </row>
    <row r="198" spans="1:20" ht="23.25" customHeight="1">
      <c r="A198" s="51"/>
      <c r="B198" s="54"/>
      <c r="C198" s="50" t="s">
        <v>25</v>
      </c>
      <c r="D198" s="60">
        <v>732</v>
      </c>
      <c r="E198" s="60">
        <v>1006</v>
      </c>
      <c r="F198" s="57" t="s">
        <v>167</v>
      </c>
      <c r="G198" s="9" t="s">
        <v>32</v>
      </c>
      <c r="H198" s="13"/>
      <c r="I198" s="13"/>
      <c r="J198" s="8"/>
      <c r="K198" s="8"/>
      <c r="L198" s="32"/>
      <c r="M198" s="32"/>
      <c r="N198" s="8"/>
      <c r="O198" s="32"/>
      <c r="P198" s="32"/>
      <c r="Q198" s="8"/>
      <c r="R198" s="32"/>
      <c r="S198" s="8"/>
      <c r="T198" s="56"/>
    </row>
    <row r="199" spans="1:20" ht="38.25" customHeight="1">
      <c r="A199" s="51"/>
      <c r="B199" s="54"/>
      <c r="C199" s="52"/>
      <c r="D199" s="52"/>
      <c r="E199" s="52"/>
      <c r="F199" s="52"/>
      <c r="G199" s="10">
        <v>244</v>
      </c>
      <c r="H199" s="13">
        <v>47000</v>
      </c>
      <c r="I199" s="13">
        <v>47000</v>
      </c>
      <c r="J199" s="13">
        <v>0</v>
      </c>
      <c r="K199" s="13">
        <v>0</v>
      </c>
      <c r="L199" s="24">
        <v>0</v>
      </c>
      <c r="M199" s="24">
        <v>0</v>
      </c>
      <c r="N199" s="13">
        <v>0</v>
      </c>
      <c r="O199" s="39">
        <v>0</v>
      </c>
      <c r="P199" s="24">
        <v>0</v>
      </c>
      <c r="Q199" s="13">
        <v>0</v>
      </c>
      <c r="R199" s="24">
        <v>47000</v>
      </c>
      <c r="S199" s="13">
        <v>47000</v>
      </c>
      <c r="T199" s="51"/>
    </row>
    <row r="200" spans="1:20" ht="48.75" customHeight="1">
      <c r="A200" s="52"/>
      <c r="B200" s="55"/>
      <c r="C200" s="8" t="s">
        <v>89</v>
      </c>
      <c r="D200" s="28">
        <v>733</v>
      </c>
      <c r="E200" s="28">
        <v>1006</v>
      </c>
      <c r="F200" s="27" t="s">
        <v>167</v>
      </c>
      <c r="G200" s="10">
        <v>612</v>
      </c>
      <c r="H200" s="13">
        <v>10000</v>
      </c>
      <c r="I200" s="13">
        <v>9959.48</v>
      </c>
      <c r="J200" s="13">
        <v>4813.76</v>
      </c>
      <c r="K200" s="13">
        <v>4813.76</v>
      </c>
      <c r="L200" s="24">
        <v>4813.76</v>
      </c>
      <c r="M200" s="24">
        <v>4813.76</v>
      </c>
      <c r="N200" s="13">
        <v>4813.76</v>
      </c>
      <c r="O200" s="39">
        <v>4813.76</v>
      </c>
      <c r="P200" s="24">
        <v>4813.76</v>
      </c>
      <c r="Q200" s="13">
        <v>4813.76</v>
      </c>
      <c r="R200" s="24">
        <v>10000</v>
      </c>
      <c r="S200" s="13">
        <v>10000</v>
      </c>
      <c r="T200" s="52"/>
    </row>
    <row r="201" spans="1:20" ht="45">
      <c r="A201" s="50" t="s">
        <v>168</v>
      </c>
      <c r="B201" s="53" t="s">
        <v>172</v>
      </c>
      <c r="C201" s="8" t="s">
        <v>21</v>
      </c>
      <c r="D201" s="29" t="s">
        <v>29</v>
      </c>
      <c r="E201" s="29" t="s">
        <v>29</v>
      </c>
      <c r="F201" s="6" t="s">
        <v>170</v>
      </c>
      <c r="G201" s="29" t="s">
        <v>29</v>
      </c>
      <c r="H201" s="13">
        <f>H204</f>
        <v>190000</v>
      </c>
      <c r="I201" s="13">
        <f t="shared" ref="I201:R201" si="58">I204</f>
        <v>189990</v>
      </c>
      <c r="J201" s="13">
        <f t="shared" si="58"/>
        <v>49973</v>
      </c>
      <c r="K201" s="13">
        <f t="shared" si="58"/>
        <v>0</v>
      </c>
      <c r="L201" s="24">
        <f t="shared" si="58"/>
        <v>89973</v>
      </c>
      <c r="M201" s="24">
        <f t="shared" si="58"/>
        <v>89973</v>
      </c>
      <c r="N201" s="13">
        <f t="shared" si="58"/>
        <v>89973</v>
      </c>
      <c r="O201" s="13">
        <f t="shared" si="58"/>
        <v>89973</v>
      </c>
      <c r="P201" s="24">
        <f t="shared" si="58"/>
        <v>89973</v>
      </c>
      <c r="Q201" s="13">
        <f t="shared" si="58"/>
        <v>89973</v>
      </c>
      <c r="R201" s="24">
        <f t="shared" si="58"/>
        <v>190000</v>
      </c>
      <c r="S201" s="13">
        <f>S204</f>
        <v>190000</v>
      </c>
      <c r="T201" s="50"/>
    </row>
    <row r="202" spans="1:20" ht="30">
      <c r="A202" s="51"/>
      <c r="B202" s="54"/>
      <c r="C202" s="8" t="s">
        <v>20</v>
      </c>
      <c r="D202" s="8"/>
      <c r="E202" s="8"/>
      <c r="F202" s="8"/>
      <c r="G202" s="8"/>
      <c r="H202" s="13"/>
      <c r="I202" s="13"/>
      <c r="J202" s="8"/>
      <c r="K202" s="11"/>
      <c r="L202" s="15"/>
      <c r="M202" s="15"/>
      <c r="N202" s="11"/>
      <c r="O202" s="11"/>
      <c r="P202" s="15"/>
      <c r="Q202" s="11"/>
      <c r="R202" s="15"/>
      <c r="S202" s="11"/>
      <c r="T202" s="56"/>
    </row>
    <row r="203" spans="1:20" ht="32.25" customHeight="1">
      <c r="A203" s="51"/>
      <c r="B203" s="54"/>
      <c r="C203" s="50" t="s">
        <v>25</v>
      </c>
      <c r="D203" s="60">
        <v>732</v>
      </c>
      <c r="E203" s="60">
        <v>1006</v>
      </c>
      <c r="F203" s="57" t="s">
        <v>170</v>
      </c>
      <c r="G203" s="9" t="s">
        <v>32</v>
      </c>
      <c r="H203" s="13"/>
      <c r="I203" s="13"/>
      <c r="J203" s="8"/>
      <c r="K203" s="8"/>
      <c r="L203" s="32"/>
      <c r="M203" s="32"/>
      <c r="N203" s="8"/>
      <c r="O203" s="8"/>
      <c r="P203" s="32"/>
      <c r="Q203" s="8"/>
      <c r="R203" s="32"/>
      <c r="S203" s="8"/>
      <c r="T203" s="56"/>
    </row>
    <row r="204" spans="1:20" ht="33" customHeight="1">
      <c r="A204" s="52"/>
      <c r="B204" s="55"/>
      <c r="C204" s="52"/>
      <c r="D204" s="52"/>
      <c r="E204" s="52"/>
      <c r="F204" s="52"/>
      <c r="G204" s="10">
        <v>244</v>
      </c>
      <c r="H204" s="13">
        <v>190000</v>
      </c>
      <c r="I204" s="13">
        <v>189990</v>
      </c>
      <c r="J204" s="13">
        <v>49973</v>
      </c>
      <c r="K204" s="13">
        <v>0</v>
      </c>
      <c r="L204" s="24">
        <v>89973</v>
      </c>
      <c r="M204" s="24">
        <v>89973</v>
      </c>
      <c r="N204" s="13">
        <v>89973</v>
      </c>
      <c r="O204" s="20">
        <v>89973</v>
      </c>
      <c r="P204" s="24">
        <v>89973</v>
      </c>
      <c r="Q204" s="13">
        <v>89973</v>
      </c>
      <c r="R204" s="24">
        <v>190000</v>
      </c>
      <c r="S204" s="13">
        <v>190000</v>
      </c>
      <c r="T204" s="70"/>
    </row>
    <row r="205" spans="1:20" ht="45">
      <c r="A205" s="50" t="s">
        <v>171</v>
      </c>
      <c r="B205" s="53" t="s">
        <v>169</v>
      </c>
      <c r="C205" s="8" t="s">
        <v>21</v>
      </c>
      <c r="D205" s="29" t="s">
        <v>29</v>
      </c>
      <c r="E205" s="29" t="s">
        <v>29</v>
      </c>
      <c r="F205" s="6" t="s">
        <v>173</v>
      </c>
      <c r="G205" s="29" t="s">
        <v>29</v>
      </c>
      <c r="H205" s="13">
        <f>H208</f>
        <v>80000</v>
      </c>
      <c r="I205" s="13">
        <f t="shared" ref="I205:R205" si="59">I208</f>
        <v>80000</v>
      </c>
      <c r="J205" s="13">
        <f t="shared" si="59"/>
        <v>40000</v>
      </c>
      <c r="K205" s="13">
        <f t="shared" si="59"/>
        <v>0</v>
      </c>
      <c r="L205" s="24">
        <f t="shared" si="59"/>
        <v>80000</v>
      </c>
      <c r="M205" s="24">
        <f t="shared" si="59"/>
        <v>80000</v>
      </c>
      <c r="N205" s="13">
        <f t="shared" si="59"/>
        <v>80000</v>
      </c>
      <c r="O205" s="13">
        <f t="shared" si="59"/>
        <v>80000</v>
      </c>
      <c r="P205" s="24">
        <f t="shared" si="59"/>
        <v>80000</v>
      </c>
      <c r="Q205" s="13">
        <f t="shared" si="59"/>
        <v>80000</v>
      </c>
      <c r="R205" s="24">
        <f t="shared" si="59"/>
        <v>80000</v>
      </c>
      <c r="S205" s="13">
        <f>S208</f>
        <v>80000</v>
      </c>
      <c r="T205" s="50"/>
    </row>
    <row r="206" spans="1:20" ht="30">
      <c r="A206" s="51"/>
      <c r="B206" s="54"/>
      <c r="C206" s="8" t="s">
        <v>20</v>
      </c>
      <c r="D206" s="8"/>
      <c r="E206" s="8"/>
      <c r="F206" s="8"/>
      <c r="G206" s="8"/>
      <c r="H206" s="13"/>
      <c r="I206" s="13"/>
      <c r="J206" s="8"/>
      <c r="K206" s="11"/>
      <c r="L206" s="15"/>
      <c r="M206" s="15"/>
      <c r="N206" s="11"/>
      <c r="O206" s="11"/>
      <c r="P206" s="15"/>
      <c r="Q206" s="11"/>
      <c r="R206" s="15"/>
      <c r="S206" s="11"/>
      <c r="T206" s="56"/>
    </row>
    <row r="207" spans="1:20" ht="32.25" customHeight="1">
      <c r="A207" s="51"/>
      <c r="B207" s="54"/>
      <c r="C207" s="50" t="s">
        <v>25</v>
      </c>
      <c r="D207" s="60">
        <v>732</v>
      </c>
      <c r="E207" s="60">
        <v>1006</v>
      </c>
      <c r="F207" s="57" t="s">
        <v>173</v>
      </c>
      <c r="G207" s="9" t="s">
        <v>32</v>
      </c>
      <c r="H207" s="13"/>
      <c r="I207" s="13"/>
      <c r="J207" s="8"/>
      <c r="K207" s="8"/>
      <c r="L207" s="32"/>
      <c r="M207" s="32"/>
      <c r="N207" s="8"/>
      <c r="O207" s="8"/>
      <c r="P207" s="32"/>
      <c r="Q207" s="8"/>
      <c r="R207" s="32"/>
      <c r="S207" s="8"/>
      <c r="T207" s="56"/>
    </row>
    <row r="208" spans="1:20" ht="33" customHeight="1">
      <c r="A208" s="52"/>
      <c r="B208" s="55"/>
      <c r="C208" s="52"/>
      <c r="D208" s="52"/>
      <c r="E208" s="52"/>
      <c r="F208" s="52"/>
      <c r="G208" s="10">
        <v>244</v>
      </c>
      <c r="H208" s="13">
        <v>80000</v>
      </c>
      <c r="I208" s="13">
        <v>80000</v>
      </c>
      <c r="J208" s="13">
        <v>40000</v>
      </c>
      <c r="K208" s="13">
        <v>0</v>
      </c>
      <c r="L208" s="24">
        <v>80000</v>
      </c>
      <c r="M208" s="24">
        <v>80000</v>
      </c>
      <c r="N208" s="13">
        <v>80000</v>
      </c>
      <c r="O208" s="20">
        <v>80000</v>
      </c>
      <c r="P208" s="24">
        <v>80000</v>
      </c>
      <c r="Q208" s="13">
        <v>80000</v>
      </c>
      <c r="R208" s="24">
        <v>80000</v>
      </c>
      <c r="S208" s="13">
        <v>80000</v>
      </c>
      <c r="T208" s="70"/>
    </row>
    <row r="209" spans="1:20" ht="45">
      <c r="A209" s="50" t="s">
        <v>174</v>
      </c>
      <c r="B209" s="53" t="s">
        <v>175</v>
      </c>
      <c r="C209" s="8" t="s">
        <v>21</v>
      </c>
      <c r="D209" s="12" t="s">
        <v>29</v>
      </c>
      <c r="E209" s="12" t="s">
        <v>29</v>
      </c>
      <c r="F209" s="6" t="s">
        <v>176</v>
      </c>
      <c r="G209" s="12" t="s">
        <v>29</v>
      </c>
      <c r="H209" s="13">
        <f>H212</f>
        <v>77452.3</v>
      </c>
      <c r="I209" s="13">
        <f t="shared" ref="I209:S209" si="60">I212</f>
        <v>76004.210000000006</v>
      </c>
      <c r="J209" s="13">
        <f t="shared" si="60"/>
        <v>0</v>
      </c>
      <c r="K209" s="13">
        <f t="shared" si="60"/>
        <v>0</v>
      </c>
      <c r="L209" s="24">
        <f t="shared" si="60"/>
        <v>35000</v>
      </c>
      <c r="M209" s="24">
        <f t="shared" si="60"/>
        <v>0</v>
      </c>
      <c r="N209" s="13">
        <f t="shared" si="60"/>
        <v>79760</v>
      </c>
      <c r="O209" s="13">
        <f t="shared" si="60"/>
        <v>54156.62</v>
      </c>
      <c r="P209" s="24">
        <f t="shared" si="60"/>
        <v>79760</v>
      </c>
      <c r="Q209" s="13">
        <f t="shared" si="60"/>
        <v>54156.62</v>
      </c>
      <c r="R209" s="24">
        <f t="shared" si="60"/>
        <v>0</v>
      </c>
      <c r="S209" s="13">
        <f t="shared" si="60"/>
        <v>0</v>
      </c>
      <c r="T209" s="50" t="s">
        <v>212</v>
      </c>
    </row>
    <row r="210" spans="1:20" ht="30">
      <c r="A210" s="51"/>
      <c r="B210" s="54"/>
      <c r="C210" s="8" t="s">
        <v>20</v>
      </c>
      <c r="D210" s="8"/>
      <c r="E210" s="8"/>
      <c r="F210" s="8"/>
      <c r="G210" s="8"/>
      <c r="H210" s="8"/>
      <c r="I210" s="8"/>
      <c r="J210" s="8"/>
      <c r="K210" s="11"/>
      <c r="L210" s="15"/>
      <c r="M210" s="15"/>
      <c r="N210" s="11"/>
      <c r="O210" s="21"/>
      <c r="P210" s="15"/>
      <c r="Q210" s="11"/>
      <c r="R210" s="15"/>
      <c r="S210" s="11"/>
      <c r="T210" s="56"/>
    </row>
    <row r="211" spans="1:20" ht="26.25" customHeight="1">
      <c r="A211" s="51"/>
      <c r="B211" s="54"/>
      <c r="C211" s="50" t="s">
        <v>25</v>
      </c>
      <c r="D211" s="60">
        <v>732</v>
      </c>
      <c r="E211" s="60">
        <v>1003</v>
      </c>
      <c r="F211" s="57" t="s">
        <v>176</v>
      </c>
      <c r="G211" s="9" t="s">
        <v>32</v>
      </c>
      <c r="H211" s="8"/>
      <c r="I211" s="8"/>
      <c r="J211" s="8"/>
      <c r="K211" s="8"/>
      <c r="L211" s="32"/>
      <c r="M211" s="32"/>
      <c r="N211" s="8"/>
      <c r="O211" s="23"/>
      <c r="P211" s="32"/>
      <c r="Q211" s="8"/>
      <c r="R211" s="32"/>
      <c r="S211" s="8"/>
      <c r="T211" s="56"/>
    </row>
    <row r="212" spans="1:20" ht="34.5" customHeight="1">
      <c r="A212" s="52"/>
      <c r="B212" s="55"/>
      <c r="C212" s="52"/>
      <c r="D212" s="52"/>
      <c r="E212" s="52"/>
      <c r="F212" s="52"/>
      <c r="G212" s="10">
        <v>321</v>
      </c>
      <c r="H212" s="13">
        <v>77452.3</v>
      </c>
      <c r="I212" s="13">
        <v>76004.210000000006</v>
      </c>
      <c r="J212" s="13">
        <v>0</v>
      </c>
      <c r="K212" s="13">
        <v>0</v>
      </c>
      <c r="L212" s="24">
        <v>35000</v>
      </c>
      <c r="M212" s="24">
        <v>0</v>
      </c>
      <c r="N212" s="13">
        <v>79760</v>
      </c>
      <c r="O212" s="20">
        <v>54156.62</v>
      </c>
      <c r="P212" s="24">
        <v>79760</v>
      </c>
      <c r="Q212" s="13">
        <v>54156.62</v>
      </c>
      <c r="R212" s="24">
        <v>0</v>
      </c>
      <c r="S212" s="13">
        <v>0</v>
      </c>
      <c r="T212" s="52"/>
    </row>
    <row r="213" spans="1:20" ht="45">
      <c r="A213" s="50" t="s">
        <v>190</v>
      </c>
      <c r="B213" s="53" t="s">
        <v>191</v>
      </c>
      <c r="C213" s="8" t="s">
        <v>21</v>
      </c>
      <c r="D213" s="38" t="s">
        <v>29</v>
      </c>
      <c r="E213" s="38" t="s">
        <v>29</v>
      </c>
      <c r="F213" s="6" t="s">
        <v>192</v>
      </c>
      <c r="G213" s="38" t="s">
        <v>29</v>
      </c>
      <c r="H213" s="13">
        <f>H216</f>
        <v>0</v>
      </c>
      <c r="I213" s="13">
        <f t="shared" ref="I213:S213" si="61">I216</f>
        <v>0</v>
      </c>
      <c r="J213" s="13">
        <f t="shared" si="61"/>
        <v>0</v>
      </c>
      <c r="K213" s="13">
        <f t="shared" si="61"/>
        <v>0</v>
      </c>
      <c r="L213" s="24">
        <f t="shared" si="61"/>
        <v>0</v>
      </c>
      <c r="M213" s="24">
        <f t="shared" si="61"/>
        <v>0</v>
      </c>
      <c r="N213" s="24">
        <f t="shared" si="61"/>
        <v>0</v>
      </c>
      <c r="O213" s="24">
        <f t="shared" si="61"/>
        <v>0</v>
      </c>
      <c r="P213" s="24">
        <f t="shared" si="61"/>
        <v>26000</v>
      </c>
      <c r="Q213" s="13">
        <f t="shared" si="61"/>
        <v>26000</v>
      </c>
      <c r="R213" s="24">
        <f t="shared" si="61"/>
        <v>0</v>
      </c>
      <c r="S213" s="13">
        <f t="shared" si="61"/>
        <v>0</v>
      </c>
      <c r="T213" s="50" t="s">
        <v>189</v>
      </c>
    </row>
    <row r="214" spans="1:20" ht="30">
      <c r="A214" s="51"/>
      <c r="B214" s="54"/>
      <c r="C214" s="8" t="s">
        <v>20</v>
      </c>
      <c r="D214" s="8"/>
      <c r="E214" s="8"/>
      <c r="F214" s="8"/>
      <c r="G214" s="8"/>
      <c r="H214" s="8"/>
      <c r="I214" s="8"/>
      <c r="J214" s="8"/>
      <c r="K214" s="11"/>
      <c r="L214" s="15"/>
      <c r="M214" s="15"/>
      <c r="N214" s="15"/>
      <c r="O214" s="48"/>
      <c r="P214" s="15"/>
      <c r="Q214" s="11"/>
      <c r="R214" s="15"/>
      <c r="S214" s="11"/>
      <c r="T214" s="56"/>
    </row>
    <row r="215" spans="1:20" ht="20.25" customHeight="1">
      <c r="A215" s="51"/>
      <c r="B215" s="54"/>
      <c r="C215" s="50" t="s">
        <v>193</v>
      </c>
      <c r="D215" s="57" t="s">
        <v>31</v>
      </c>
      <c r="E215" s="60">
        <v>1003</v>
      </c>
      <c r="F215" s="57" t="s">
        <v>192</v>
      </c>
      <c r="G215" s="9" t="s">
        <v>32</v>
      </c>
      <c r="H215" s="8"/>
      <c r="I215" s="8"/>
      <c r="J215" s="8"/>
      <c r="K215" s="8"/>
      <c r="L215" s="32"/>
      <c r="M215" s="32"/>
      <c r="N215" s="32"/>
      <c r="O215" s="49"/>
      <c r="P215" s="32"/>
      <c r="Q215" s="8"/>
      <c r="R215" s="32"/>
      <c r="S215" s="8"/>
      <c r="T215" s="56"/>
    </row>
    <row r="216" spans="1:20" ht="27" customHeight="1">
      <c r="A216" s="52"/>
      <c r="B216" s="55"/>
      <c r="C216" s="52"/>
      <c r="D216" s="87"/>
      <c r="E216" s="52"/>
      <c r="F216" s="52"/>
      <c r="G216" s="10">
        <v>244</v>
      </c>
      <c r="H216" s="13">
        <v>0</v>
      </c>
      <c r="I216" s="13">
        <v>0</v>
      </c>
      <c r="J216" s="13">
        <v>0</v>
      </c>
      <c r="K216" s="13">
        <v>0</v>
      </c>
      <c r="L216" s="24">
        <v>0</v>
      </c>
      <c r="M216" s="24">
        <v>0</v>
      </c>
      <c r="N216" s="24">
        <v>0</v>
      </c>
      <c r="O216" s="39">
        <v>0</v>
      </c>
      <c r="P216" s="24">
        <v>26000</v>
      </c>
      <c r="Q216" s="13">
        <v>26000</v>
      </c>
      <c r="R216" s="24">
        <v>0</v>
      </c>
      <c r="S216" s="13">
        <v>0</v>
      </c>
      <c r="T216" s="52"/>
    </row>
    <row r="217" spans="1:20" ht="117.75" customHeight="1">
      <c r="A217" s="50" t="s">
        <v>194</v>
      </c>
      <c r="B217" s="53" t="s">
        <v>195</v>
      </c>
      <c r="C217" s="8" t="s">
        <v>21</v>
      </c>
      <c r="D217" s="38" t="s">
        <v>29</v>
      </c>
      <c r="E217" s="38" t="s">
        <v>29</v>
      </c>
      <c r="F217" s="6" t="s">
        <v>197</v>
      </c>
      <c r="G217" s="38" t="s">
        <v>29</v>
      </c>
      <c r="H217" s="13">
        <f>H220+H222+H221</f>
        <v>335685.52</v>
      </c>
      <c r="I217" s="13">
        <f t="shared" ref="I217:S217" si="62">I220+I222+I221</f>
        <v>335685.52</v>
      </c>
      <c r="J217" s="13">
        <f t="shared" si="62"/>
        <v>0</v>
      </c>
      <c r="K217" s="13">
        <f t="shared" si="62"/>
        <v>0</v>
      </c>
      <c r="L217" s="13">
        <f t="shared" si="62"/>
        <v>0</v>
      </c>
      <c r="M217" s="13">
        <f t="shared" si="62"/>
        <v>0</v>
      </c>
      <c r="N217" s="24">
        <f t="shared" si="62"/>
        <v>8700</v>
      </c>
      <c r="O217" s="24">
        <f t="shared" si="62"/>
        <v>8700</v>
      </c>
      <c r="P217" s="24">
        <f t="shared" si="62"/>
        <v>82700</v>
      </c>
      <c r="Q217" s="13">
        <f t="shared" si="62"/>
        <v>82700</v>
      </c>
      <c r="R217" s="24">
        <f t="shared" si="62"/>
        <v>0</v>
      </c>
      <c r="S217" s="13">
        <f t="shared" si="62"/>
        <v>0</v>
      </c>
      <c r="T217" s="50"/>
    </row>
    <row r="218" spans="1:20" ht="41.25" customHeight="1">
      <c r="A218" s="51"/>
      <c r="B218" s="54"/>
      <c r="C218" s="8" t="s">
        <v>20</v>
      </c>
      <c r="D218" s="8"/>
      <c r="E218" s="8"/>
      <c r="F218" s="8"/>
      <c r="G218" s="8"/>
      <c r="H218" s="13"/>
      <c r="I218" s="13"/>
      <c r="J218" s="8"/>
      <c r="K218" s="11"/>
      <c r="L218" s="15"/>
      <c r="M218" s="15"/>
      <c r="N218" s="15"/>
      <c r="O218" s="15"/>
      <c r="P218" s="15"/>
      <c r="Q218" s="11"/>
      <c r="R218" s="15"/>
      <c r="S218" s="11"/>
      <c r="T218" s="56"/>
    </row>
    <row r="219" spans="1:20" ht="20.25" customHeight="1">
      <c r="A219" s="51"/>
      <c r="B219" s="54"/>
      <c r="C219" s="50" t="s">
        <v>193</v>
      </c>
      <c r="D219" s="57" t="s">
        <v>31</v>
      </c>
      <c r="E219" s="60">
        <v>1102</v>
      </c>
      <c r="F219" s="57" t="s">
        <v>197</v>
      </c>
      <c r="G219" s="9" t="s">
        <v>32</v>
      </c>
      <c r="H219" s="13"/>
      <c r="I219" s="13"/>
      <c r="J219" s="8"/>
      <c r="K219" s="8"/>
      <c r="L219" s="32"/>
      <c r="M219" s="32"/>
      <c r="N219" s="32"/>
      <c r="O219" s="32"/>
      <c r="P219" s="32"/>
      <c r="Q219" s="8"/>
      <c r="R219" s="32"/>
      <c r="S219" s="8"/>
      <c r="T219" s="56"/>
    </row>
    <row r="220" spans="1:20" ht="70.5" customHeight="1">
      <c r="A220" s="51"/>
      <c r="B220" s="54"/>
      <c r="C220" s="52"/>
      <c r="D220" s="87"/>
      <c r="E220" s="52"/>
      <c r="F220" s="52"/>
      <c r="G220" s="10">
        <v>622</v>
      </c>
      <c r="H220" s="13">
        <v>190400</v>
      </c>
      <c r="I220" s="13">
        <v>190400</v>
      </c>
      <c r="J220" s="13">
        <v>0</v>
      </c>
      <c r="K220" s="13">
        <v>0</v>
      </c>
      <c r="L220" s="24">
        <v>0</v>
      </c>
      <c r="M220" s="24">
        <v>0</v>
      </c>
      <c r="N220" s="24">
        <v>0</v>
      </c>
      <c r="O220" s="39">
        <v>0</v>
      </c>
      <c r="P220" s="24">
        <v>74000</v>
      </c>
      <c r="Q220" s="13">
        <v>74000</v>
      </c>
      <c r="R220" s="24">
        <v>0</v>
      </c>
      <c r="S220" s="13">
        <v>0</v>
      </c>
      <c r="T220" s="51"/>
    </row>
    <row r="221" spans="1:20" ht="64.5" customHeight="1">
      <c r="A221" s="51"/>
      <c r="B221" s="54"/>
      <c r="C221" s="35" t="s">
        <v>112</v>
      </c>
      <c r="D221" s="44" t="s">
        <v>198</v>
      </c>
      <c r="E221" s="36">
        <v>1006</v>
      </c>
      <c r="F221" s="37" t="s">
        <v>197</v>
      </c>
      <c r="G221" s="10">
        <v>244</v>
      </c>
      <c r="H221" s="13">
        <v>63670</v>
      </c>
      <c r="I221" s="13">
        <v>63670</v>
      </c>
      <c r="J221" s="13">
        <v>0</v>
      </c>
      <c r="K221" s="13">
        <v>0</v>
      </c>
      <c r="L221" s="24">
        <v>0</v>
      </c>
      <c r="M221" s="24">
        <v>0</v>
      </c>
      <c r="N221" s="24">
        <v>0</v>
      </c>
      <c r="O221" s="39">
        <v>0</v>
      </c>
      <c r="P221" s="24">
        <v>0</v>
      </c>
      <c r="Q221" s="13">
        <v>0</v>
      </c>
      <c r="R221" s="24">
        <v>0</v>
      </c>
      <c r="S221" s="13">
        <v>0</v>
      </c>
      <c r="T221" s="51"/>
    </row>
    <row r="222" spans="1:20" ht="66" customHeight="1">
      <c r="A222" s="52"/>
      <c r="B222" s="55"/>
      <c r="C222" s="8" t="s">
        <v>89</v>
      </c>
      <c r="D222" s="36">
        <v>733</v>
      </c>
      <c r="E222" s="37" t="s">
        <v>196</v>
      </c>
      <c r="F222" s="37" t="s">
        <v>197</v>
      </c>
      <c r="G222" s="10">
        <v>612</v>
      </c>
      <c r="H222" s="13">
        <v>81615.520000000004</v>
      </c>
      <c r="I222" s="13">
        <v>81615.520000000004</v>
      </c>
      <c r="J222" s="13">
        <v>0</v>
      </c>
      <c r="K222" s="13">
        <v>0</v>
      </c>
      <c r="L222" s="24">
        <v>0</v>
      </c>
      <c r="M222" s="24">
        <v>0</v>
      </c>
      <c r="N222" s="24">
        <v>8700</v>
      </c>
      <c r="O222" s="39">
        <v>8700</v>
      </c>
      <c r="P222" s="24">
        <v>8700</v>
      </c>
      <c r="Q222" s="13">
        <v>8700</v>
      </c>
      <c r="R222" s="24">
        <v>0</v>
      </c>
      <c r="S222" s="13">
        <v>0</v>
      </c>
      <c r="T222" s="52"/>
    </row>
    <row r="223" spans="1:20" ht="109.5" customHeight="1">
      <c r="A223" s="50" t="s">
        <v>199</v>
      </c>
      <c r="B223" s="53" t="s">
        <v>200</v>
      </c>
      <c r="C223" s="8" t="s">
        <v>21</v>
      </c>
      <c r="D223" s="38" t="s">
        <v>29</v>
      </c>
      <c r="E223" s="38" t="s">
        <v>29</v>
      </c>
      <c r="F223" s="6" t="s">
        <v>201</v>
      </c>
      <c r="G223" s="38" t="s">
        <v>29</v>
      </c>
      <c r="H223" s="13">
        <f>H226+H228+H227</f>
        <v>453036.05</v>
      </c>
      <c r="I223" s="13">
        <f t="shared" ref="I223:S223" si="63">I226+I228+I227</f>
        <v>453036.05</v>
      </c>
      <c r="J223" s="13">
        <f t="shared" si="63"/>
        <v>0</v>
      </c>
      <c r="K223" s="13">
        <f t="shared" si="63"/>
        <v>0</v>
      </c>
      <c r="L223" s="13">
        <f t="shared" si="63"/>
        <v>0</v>
      </c>
      <c r="M223" s="13">
        <f t="shared" si="63"/>
        <v>0</v>
      </c>
      <c r="N223" s="24">
        <f t="shared" si="63"/>
        <v>17200</v>
      </c>
      <c r="O223" s="24">
        <f t="shared" si="63"/>
        <v>0</v>
      </c>
      <c r="P223" s="13">
        <f t="shared" si="63"/>
        <v>164100</v>
      </c>
      <c r="Q223" s="13">
        <f t="shared" si="63"/>
        <v>164100</v>
      </c>
      <c r="R223" s="24">
        <f t="shared" si="63"/>
        <v>0</v>
      </c>
      <c r="S223" s="13">
        <f t="shared" si="63"/>
        <v>0</v>
      </c>
      <c r="T223" s="50"/>
    </row>
    <row r="224" spans="1:20" ht="30.75" customHeight="1">
      <c r="A224" s="51"/>
      <c r="B224" s="54"/>
      <c r="C224" s="8" t="s">
        <v>20</v>
      </c>
      <c r="D224" s="8"/>
      <c r="E224" s="8"/>
      <c r="F224" s="8"/>
      <c r="G224" s="8"/>
      <c r="H224" s="13"/>
      <c r="I224" s="13"/>
      <c r="J224" s="8"/>
      <c r="K224" s="11"/>
      <c r="L224" s="15"/>
      <c r="M224" s="15"/>
      <c r="N224" s="15"/>
      <c r="O224" s="15"/>
      <c r="P224" s="15"/>
      <c r="Q224" s="11"/>
      <c r="R224" s="15"/>
      <c r="S224" s="11"/>
      <c r="T224" s="56"/>
    </row>
    <row r="225" spans="1:20" ht="20.25" customHeight="1">
      <c r="A225" s="51"/>
      <c r="B225" s="54"/>
      <c r="C225" s="50" t="s">
        <v>193</v>
      </c>
      <c r="D225" s="57" t="s">
        <v>31</v>
      </c>
      <c r="E225" s="60">
        <v>1102</v>
      </c>
      <c r="F225" s="57" t="s">
        <v>201</v>
      </c>
      <c r="G225" s="9" t="s">
        <v>32</v>
      </c>
      <c r="H225" s="13"/>
      <c r="I225" s="13"/>
      <c r="J225" s="8"/>
      <c r="K225" s="8"/>
      <c r="L225" s="32"/>
      <c r="M225" s="32"/>
      <c r="N225" s="32"/>
      <c r="O225" s="32"/>
      <c r="P225" s="32"/>
      <c r="Q225" s="8"/>
      <c r="R225" s="32"/>
      <c r="S225" s="8"/>
      <c r="T225" s="56"/>
    </row>
    <row r="226" spans="1:20" ht="70.5" customHeight="1">
      <c r="A226" s="51"/>
      <c r="B226" s="54"/>
      <c r="C226" s="52"/>
      <c r="D226" s="87"/>
      <c r="E226" s="52"/>
      <c r="F226" s="52"/>
      <c r="G226" s="10">
        <v>622</v>
      </c>
      <c r="H226" s="13">
        <v>196800</v>
      </c>
      <c r="I226" s="13">
        <v>196800</v>
      </c>
      <c r="J226" s="13">
        <v>0</v>
      </c>
      <c r="K226" s="13">
        <v>0</v>
      </c>
      <c r="L226" s="24">
        <v>0</v>
      </c>
      <c r="M226" s="24">
        <v>0</v>
      </c>
      <c r="N226" s="24">
        <v>0</v>
      </c>
      <c r="O226" s="39">
        <v>0</v>
      </c>
      <c r="P226" s="24">
        <v>146900</v>
      </c>
      <c r="Q226" s="13">
        <v>146900</v>
      </c>
      <c r="R226" s="24">
        <v>0</v>
      </c>
      <c r="S226" s="13">
        <v>0</v>
      </c>
      <c r="T226" s="51"/>
    </row>
    <row r="227" spans="1:20" ht="64.5" customHeight="1">
      <c r="A227" s="51"/>
      <c r="B227" s="54"/>
      <c r="C227" s="35" t="s">
        <v>112</v>
      </c>
      <c r="D227" s="44" t="s">
        <v>198</v>
      </c>
      <c r="E227" s="36">
        <v>1006</v>
      </c>
      <c r="F227" s="37" t="s">
        <v>201</v>
      </c>
      <c r="G227" s="10">
        <v>244</v>
      </c>
      <c r="H227" s="13">
        <v>95505</v>
      </c>
      <c r="I227" s="13">
        <v>95505</v>
      </c>
      <c r="J227" s="13">
        <v>0</v>
      </c>
      <c r="K227" s="13">
        <v>0</v>
      </c>
      <c r="L227" s="24">
        <v>0</v>
      </c>
      <c r="M227" s="24">
        <v>0</v>
      </c>
      <c r="N227" s="24">
        <v>0</v>
      </c>
      <c r="O227" s="39">
        <v>0</v>
      </c>
      <c r="P227" s="24">
        <v>0</v>
      </c>
      <c r="Q227" s="13">
        <v>0</v>
      </c>
      <c r="R227" s="24">
        <v>0</v>
      </c>
      <c r="S227" s="13">
        <v>0</v>
      </c>
      <c r="T227" s="51"/>
    </row>
    <row r="228" spans="1:20" ht="66" customHeight="1">
      <c r="A228" s="52"/>
      <c r="B228" s="55"/>
      <c r="C228" s="8" t="s">
        <v>89</v>
      </c>
      <c r="D228" s="36">
        <v>733</v>
      </c>
      <c r="E228" s="37" t="s">
        <v>196</v>
      </c>
      <c r="F228" s="37" t="s">
        <v>201</v>
      </c>
      <c r="G228" s="10">
        <v>612</v>
      </c>
      <c r="H228" s="13">
        <v>160731.04999999999</v>
      </c>
      <c r="I228" s="13">
        <v>160731.04999999999</v>
      </c>
      <c r="J228" s="13">
        <v>0</v>
      </c>
      <c r="K228" s="13">
        <v>0</v>
      </c>
      <c r="L228" s="24">
        <v>0</v>
      </c>
      <c r="M228" s="24">
        <v>0</v>
      </c>
      <c r="N228" s="24">
        <v>17200</v>
      </c>
      <c r="O228" s="39">
        <v>0</v>
      </c>
      <c r="P228" s="24">
        <v>17200</v>
      </c>
      <c r="Q228" s="13">
        <v>17200</v>
      </c>
      <c r="R228" s="24">
        <v>0</v>
      </c>
      <c r="S228" s="13">
        <v>0</v>
      </c>
      <c r="T228" s="52"/>
    </row>
    <row r="229" spans="1:20" ht="109.5" customHeight="1">
      <c r="A229" s="50" t="s">
        <v>199</v>
      </c>
      <c r="B229" s="53" t="s">
        <v>202</v>
      </c>
      <c r="C229" s="8" t="s">
        <v>21</v>
      </c>
      <c r="D229" s="38" t="s">
        <v>29</v>
      </c>
      <c r="E229" s="38" t="s">
        <v>29</v>
      </c>
      <c r="F229" s="6" t="s">
        <v>203</v>
      </c>
      <c r="G229" s="38" t="s">
        <v>29</v>
      </c>
      <c r="H229" s="13">
        <f>H232+H234+H233</f>
        <v>788721.57000000007</v>
      </c>
      <c r="I229" s="13">
        <f t="shared" ref="I229:S229" si="64">I232+I234+I233</f>
        <v>788721.57000000007</v>
      </c>
      <c r="J229" s="13">
        <f t="shared" si="64"/>
        <v>0</v>
      </c>
      <c r="K229" s="13">
        <f t="shared" si="64"/>
        <v>0</v>
      </c>
      <c r="L229" s="13">
        <f t="shared" si="64"/>
        <v>0</v>
      </c>
      <c r="M229" s="13">
        <f t="shared" si="64"/>
        <v>0</v>
      </c>
      <c r="N229" s="24">
        <f t="shared" si="64"/>
        <v>60400</v>
      </c>
      <c r="O229" s="24">
        <f t="shared" si="64"/>
        <v>0</v>
      </c>
      <c r="P229" s="13">
        <f t="shared" si="64"/>
        <v>575800</v>
      </c>
      <c r="Q229" s="13">
        <f t="shared" si="64"/>
        <v>575800</v>
      </c>
      <c r="R229" s="24">
        <f t="shared" si="64"/>
        <v>0</v>
      </c>
      <c r="S229" s="13">
        <f t="shared" si="64"/>
        <v>0</v>
      </c>
      <c r="T229" s="50"/>
    </row>
    <row r="230" spans="1:20" ht="48" customHeight="1">
      <c r="A230" s="51"/>
      <c r="B230" s="54"/>
      <c r="C230" s="8" t="s">
        <v>20</v>
      </c>
      <c r="D230" s="8"/>
      <c r="E230" s="8"/>
      <c r="F230" s="8"/>
      <c r="G230" s="8"/>
      <c r="H230" s="13"/>
      <c r="I230" s="13"/>
      <c r="J230" s="8"/>
      <c r="K230" s="11"/>
      <c r="L230" s="15"/>
      <c r="M230" s="15"/>
      <c r="N230" s="15"/>
      <c r="O230" s="15"/>
      <c r="P230" s="15"/>
      <c r="Q230" s="11"/>
      <c r="R230" s="15"/>
      <c r="S230" s="11"/>
      <c r="T230" s="56"/>
    </row>
    <row r="231" spans="1:20" ht="20.25" customHeight="1">
      <c r="A231" s="51"/>
      <c r="B231" s="54"/>
      <c r="C231" s="50" t="s">
        <v>193</v>
      </c>
      <c r="D231" s="57" t="s">
        <v>31</v>
      </c>
      <c r="E231" s="60">
        <v>1102</v>
      </c>
      <c r="F231" s="57" t="s">
        <v>203</v>
      </c>
      <c r="G231" s="9" t="s">
        <v>32</v>
      </c>
      <c r="H231" s="13"/>
      <c r="I231" s="13"/>
      <c r="J231" s="8"/>
      <c r="K231" s="8"/>
      <c r="L231" s="32"/>
      <c r="M231" s="32"/>
      <c r="N231" s="32"/>
      <c r="O231" s="32"/>
      <c r="P231" s="32"/>
      <c r="Q231" s="8"/>
      <c r="R231" s="32"/>
      <c r="S231" s="8"/>
      <c r="T231" s="56"/>
    </row>
    <row r="232" spans="1:20" ht="70.5" customHeight="1">
      <c r="A232" s="51"/>
      <c r="B232" s="54"/>
      <c r="C232" s="52"/>
      <c r="D232" s="87"/>
      <c r="E232" s="52"/>
      <c r="F232" s="52"/>
      <c r="G232" s="10">
        <v>622</v>
      </c>
      <c r="H232" s="13">
        <v>387200</v>
      </c>
      <c r="I232" s="13">
        <v>387200</v>
      </c>
      <c r="J232" s="13">
        <v>0</v>
      </c>
      <c r="K232" s="13">
        <v>0</v>
      </c>
      <c r="L232" s="24">
        <v>0</v>
      </c>
      <c r="M232" s="24">
        <v>0</v>
      </c>
      <c r="N232" s="24">
        <v>0</v>
      </c>
      <c r="O232" s="39">
        <v>0</v>
      </c>
      <c r="P232" s="24">
        <v>515400</v>
      </c>
      <c r="Q232" s="13">
        <v>515400</v>
      </c>
      <c r="R232" s="24">
        <v>0</v>
      </c>
      <c r="S232" s="13">
        <v>0</v>
      </c>
      <c r="T232" s="51"/>
    </row>
    <row r="233" spans="1:20" ht="64.5" customHeight="1">
      <c r="A233" s="51"/>
      <c r="B233" s="54"/>
      <c r="C233" s="35" t="s">
        <v>112</v>
      </c>
      <c r="D233" s="44" t="s">
        <v>198</v>
      </c>
      <c r="E233" s="36">
        <v>1006</v>
      </c>
      <c r="F233" s="37" t="s">
        <v>203</v>
      </c>
      <c r="G233" s="10">
        <v>244</v>
      </c>
      <c r="H233" s="13">
        <v>159175</v>
      </c>
      <c r="I233" s="13">
        <v>159175</v>
      </c>
      <c r="J233" s="13">
        <v>0</v>
      </c>
      <c r="K233" s="13">
        <v>0</v>
      </c>
      <c r="L233" s="24">
        <v>0</v>
      </c>
      <c r="M233" s="24">
        <v>0</v>
      </c>
      <c r="N233" s="24">
        <v>0</v>
      </c>
      <c r="O233" s="39">
        <v>0</v>
      </c>
      <c r="P233" s="24">
        <v>0</v>
      </c>
      <c r="Q233" s="13">
        <v>0</v>
      </c>
      <c r="R233" s="24">
        <v>0</v>
      </c>
      <c r="S233" s="13">
        <v>0</v>
      </c>
      <c r="T233" s="51"/>
    </row>
    <row r="234" spans="1:20" ht="66" customHeight="1">
      <c r="A234" s="52"/>
      <c r="B234" s="55"/>
      <c r="C234" s="8" t="s">
        <v>89</v>
      </c>
      <c r="D234" s="36">
        <v>733</v>
      </c>
      <c r="E234" s="37" t="s">
        <v>196</v>
      </c>
      <c r="F234" s="37" t="s">
        <v>203</v>
      </c>
      <c r="G234" s="10">
        <v>612</v>
      </c>
      <c r="H234" s="13">
        <v>242346.57</v>
      </c>
      <c r="I234" s="13">
        <v>242346.57</v>
      </c>
      <c r="J234" s="13">
        <v>0</v>
      </c>
      <c r="K234" s="13">
        <v>0</v>
      </c>
      <c r="L234" s="24">
        <v>0</v>
      </c>
      <c r="M234" s="24">
        <v>0</v>
      </c>
      <c r="N234" s="24">
        <v>60400</v>
      </c>
      <c r="O234" s="39">
        <v>0</v>
      </c>
      <c r="P234" s="24">
        <v>60400</v>
      </c>
      <c r="Q234" s="13">
        <v>60400</v>
      </c>
      <c r="R234" s="24">
        <v>0</v>
      </c>
      <c r="S234" s="13">
        <v>0</v>
      </c>
      <c r="T234" s="52"/>
    </row>
    <row r="235" spans="1:20" ht="28.5" customHeight="1">
      <c r="A235" s="40"/>
      <c r="B235" s="40"/>
      <c r="C235" s="45"/>
      <c r="D235" s="41"/>
      <c r="E235" s="46"/>
      <c r="F235" s="46"/>
      <c r="G235" s="41"/>
      <c r="H235" s="42"/>
      <c r="I235" s="42"/>
      <c r="J235" s="42"/>
      <c r="K235" s="42"/>
      <c r="L235" s="43"/>
      <c r="M235" s="43"/>
      <c r="N235" s="43"/>
      <c r="O235" s="47"/>
      <c r="P235" s="43"/>
      <c r="Q235" s="42"/>
      <c r="R235" s="42"/>
      <c r="S235" s="42"/>
      <c r="T235" s="40"/>
    </row>
    <row r="236" spans="1:20">
      <c r="A236" s="1" t="s">
        <v>184</v>
      </c>
      <c r="H236" s="1" t="s">
        <v>185</v>
      </c>
    </row>
    <row r="238" spans="1:20">
      <c r="A238" s="1" t="s">
        <v>23</v>
      </c>
    </row>
    <row r="239" spans="1:20">
      <c r="A239" s="1" t="s">
        <v>43</v>
      </c>
    </row>
  </sheetData>
  <mergeCells count="356">
    <mergeCell ref="A223:A228"/>
    <mergeCell ref="B223:B228"/>
    <mergeCell ref="T223:T228"/>
    <mergeCell ref="C225:C226"/>
    <mergeCell ref="D225:D226"/>
    <mergeCell ref="E225:E226"/>
    <mergeCell ref="F225:F226"/>
    <mergeCell ref="A229:A234"/>
    <mergeCell ref="B229:B234"/>
    <mergeCell ref="T229:T234"/>
    <mergeCell ref="C231:C232"/>
    <mergeCell ref="D231:D232"/>
    <mergeCell ref="E231:E232"/>
    <mergeCell ref="F231:F232"/>
    <mergeCell ref="A213:A216"/>
    <mergeCell ref="B213:B216"/>
    <mergeCell ref="T213:T216"/>
    <mergeCell ref="C215:C216"/>
    <mergeCell ref="D215:D216"/>
    <mergeCell ref="E215:E216"/>
    <mergeCell ref="F215:F216"/>
    <mergeCell ref="A217:A222"/>
    <mergeCell ref="B217:B222"/>
    <mergeCell ref="T217:T222"/>
    <mergeCell ref="C219:C220"/>
    <mergeCell ref="D219:D220"/>
    <mergeCell ref="E219:E220"/>
    <mergeCell ref="F219:F220"/>
    <mergeCell ref="F203:F204"/>
    <mergeCell ref="F190:F191"/>
    <mergeCell ref="A205:A208"/>
    <mergeCell ref="B205:B208"/>
    <mergeCell ref="T205:T208"/>
    <mergeCell ref="C207:C208"/>
    <mergeCell ref="D207:D208"/>
    <mergeCell ref="E207:E208"/>
    <mergeCell ref="F207:F208"/>
    <mergeCell ref="A192:A195"/>
    <mergeCell ref="B192:B195"/>
    <mergeCell ref="T192:T195"/>
    <mergeCell ref="C194:C195"/>
    <mergeCell ref="D194:D195"/>
    <mergeCell ref="E194:E195"/>
    <mergeCell ref="F194:F195"/>
    <mergeCell ref="C198:C199"/>
    <mergeCell ref="D198:D199"/>
    <mergeCell ref="E198:E199"/>
    <mergeCell ref="A201:A204"/>
    <mergeCell ref="B201:B204"/>
    <mergeCell ref="T201:T204"/>
    <mergeCell ref="C203:C204"/>
    <mergeCell ref="D203:D204"/>
    <mergeCell ref="E203:E204"/>
    <mergeCell ref="A180:A183"/>
    <mergeCell ref="B180:B183"/>
    <mergeCell ref="T180:T183"/>
    <mergeCell ref="C182:C183"/>
    <mergeCell ref="D182:D183"/>
    <mergeCell ref="E182:E183"/>
    <mergeCell ref="F182:F183"/>
    <mergeCell ref="F198:F199"/>
    <mergeCell ref="A196:A200"/>
    <mergeCell ref="B196:B200"/>
    <mergeCell ref="T196:T200"/>
    <mergeCell ref="A184:A187"/>
    <mergeCell ref="B184:B187"/>
    <mergeCell ref="T184:T187"/>
    <mergeCell ref="C186:C187"/>
    <mergeCell ref="D186:D187"/>
    <mergeCell ref="E186:E187"/>
    <mergeCell ref="F186:F187"/>
    <mergeCell ref="A188:A191"/>
    <mergeCell ref="B188:B191"/>
    <mergeCell ref="T188:T191"/>
    <mergeCell ref="C190:C191"/>
    <mergeCell ref="D190:D191"/>
    <mergeCell ref="E190:E191"/>
    <mergeCell ref="A172:A175"/>
    <mergeCell ref="B172:B175"/>
    <mergeCell ref="T172:T175"/>
    <mergeCell ref="C174:C175"/>
    <mergeCell ref="D174:D175"/>
    <mergeCell ref="E174:E175"/>
    <mergeCell ref="F174:F175"/>
    <mergeCell ref="T176:T179"/>
    <mergeCell ref="C178:C179"/>
    <mergeCell ref="D178:D179"/>
    <mergeCell ref="E178:E179"/>
    <mergeCell ref="F178:F179"/>
    <mergeCell ref="T164:T167"/>
    <mergeCell ref="C166:C167"/>
    <mergeCell ref="D166:D167"/>
    <mergeCell ref="E166:E167"/>
    <mergeCell ref="F166:F167"/>
    <mergeCell ref="T168:T171"/>
    <mergeCell ref="C170:C171"/>
    <mergeCell ref="D170:D171"/>
    <mergeCell ref="E170:E171"/>
    <mergeCell ref="F170:F171"/>
    <mergeCell ref="T156:T159"/>
    <mergeCell ref="C158:C159"/>
    <mergeCell ref="D158:D159"/>
    <mergeCell ref="E158:E159"/>
    <mergeCell ref="F158:F159"/>
    <mergeCell ref="T160:T163"/>
    <mergeCell ref="C162:C163"/>
    <mergeCell ref="D162:D163"/>
    <mergeCell ref="E162:E163"/>
    <mergeCell ref="F162:F163"/>
    <mergeCell ref="T148:T151"/>
    <mergeCell ref="C150:C151"/>
    <mergeCell ref="D150:D151"/>
    <mergeCell ref="E150:E151"/>
    <mergeCell ref="F150:F151"/>
    <mergeCell ref="A142:A147"/>
    <mergeCell ref="B142:B147"/>
    <mergeCell ref="T152:T155"/>
    <mergeCell ref="C154:C155"/>
    <mergeCell ref="D154:D155"/>
    <mergeCell ref="E154:E155"/>
    <mergeCell ref="F154:F155"/>
    <mergeCell ref="A132:A137"/>
    <mergeCell ref="B132:B137"/>
    <mergeCell ref="T132:T137"/>
    <mergeCell ref="C134:C137"/>
    <mergeCell ref="D134:D137"/>
    <mergeCell ref="E134:E137"/>
    <mergeCell ref="F134:F137"/>
    <mergeCell ref="T142:T147"/>
    <mergeCell ref="C144:C147"/>
    <mergeCell ref="D144:D147"/>
    <mergeCell ref="E144:E147"/>
    <mergeCell ref="F144:F147"/>
    <mergeCell ref="T138:T141"/>
    <mergeCell ref="F140:F141"/>
    <mergeCell ref="A124:A127"/>
    <mergeCell ref="B124:B127"/>
    <mergeCell ref="T124:T127"/>
    <mergeCell ref="C126:C127"/>
    <mergeCell ref="D126:D127"/>
    <mergeCell ref="E126:E127"/>
    <mergeCell ref="F126:F127"/>
    <mergeCell ref="T128:T131"/>
    <mergeCell ref="C130:C131"/>
    <mergeCell ref="D130:D131"/>
    <mergeCell ref="E130:E131"/>
    <mergeCell ref="F130:F131"/>
    <mergeCell ref="A128:A131"/>
    <mergeCell ref="B128:B131"/>
    <mergeCell ref="T116:T119"/>
    <mergeCell ref="C118:C119"/>
    <mergeCell ref="D118:D119"/>
    <mergeCell ref="E118:E119"/>
    <mergeCell ref="F118:F119"/>
    <mergeCell ref="T109:T115"/>
    <mergeCell ref="T120:T123"/>
    <mergeCell ref="C122:C123"/>
    <mergeCell ref="D122:D123"/>
    <mergeCell ref="E122:E123"/>
    <mergeCell ref="F122:F123"/>
    <mergeCell ref="T105:T108"/>
    <mergeCell ref="C107:C108"/>
    <mergeCell ref="D107:D108"/>
    <mergeCell ref="E107:E108"/>
    <mergeCell ref="F107:F108"/>
    <mergeCell ref="C111:C112"/>
    <mergeCell ref="D111:D112"/>
    <mergeCell ref="E111:E112"/>
    <mergeCell ref="F111:F112"/>
    <mergeCell ref="T97:T100"/>
    <mergeCell ref="C99:C100"/>
    <mergeCell ref="D99:D100"/>
    <mergeCell ref="E99:E100"/>
    <mergeCell ref="F99:F100"/>
    <mergeCell ref="T101:T104"/>
    <mergeCell ref="C103:C104"/>
    <mergeCell ref="D103:D104"/>
    <mergeCell ref="E103:E104"/>
    <mergeCell ref="F103:F104"/>
    <mergeCell ref="T89:T92"/>
    <mergeCell ref="C91:C92"/>
    <mergeCell ref="D91:D92"/>
    <mergeCell ref="E91:E92"/>
    <mergeCell ref="F91:F92"/>
    <mergeCell ref="T93:T96"/>
    <mergeCell ref="C95:C96"/>
    <mergeCell ref="D95:D96"/>
    <mergeCell ref="E95:E96"/>
    <mergeCell ref="F95:F96"/>
    <mergeCell ref="C81:C82"/>
    <mergeCell ref="D81:D82"/>
    <mergeCell ref="E81:E82"/>
    <mergeCell ref="F81:F82"/>
    <mergeCell ref="A79:A84"/>
    <mergeCell ref="B79:B84"/>
    <mergeCell ref="T79:T84"/>
    <mergeCell ref="T85:T88"/>
    <mergeCell ref="C87:C88"/>
    <mergeCell ref="D87:D88"/>
    <mergeCell ref="E87:E88"/>
    <mergeCell ref="F87:F88"/>
    <mergeCell ref="A85:A88"/>
    <mergeCell ref="B85:B88"/>
    <mergeCell ref="A71:A74"/>
    <mergeCell ref="B71:B74"/>
    <mergeCell ref="T71:T74"/>
    <mergeCell ref="C73:C74"/>
    <mergeCell ref="D73:D74"/>
    <mergeCell ref="E73:E74"/>
    <mergeCell ref="F73:F74"/>
    <mergeCell ref="A75:A78"/>
    <mergeCell ref="B75:B78"/>
    <mergeCell ref="T75:T78"/>
    <mergeCell ref="C77:C78"/>
    <mergeCell ref="D77:D78"/>
    <mergeCell ref="E77:E78"/>
    <mergeCell ref="F77:F78"/>
    <mergeCell ref="A63:A66"/>
    <mergeCell ref="B63:B66"/>
    <mergeCell ref="T63:T66"/>
    <mergeCell ref="C65:C66"/>
    <mergeCell ref="D65:D66"/>
    <mergeCell ref="E65:E66"/>
    <mergeCell ref="F65:F66"/>
    <mergeCell ref="A67:A70"/>
    <mergeCell ref="B67:B70"/>
    <mergeCell ref="T67:T70"/>
    <mergeCell ref="C69:C70"/>
    <mergeCell ref="D69:D70"/>
    <mergeCell ref="E69:E70"/>
    <mergeCell ref="F69:F70"/>
    <mergeCell ref="C57:C58"/>
    <mergeCell ref="D57:D58"/>
    <mergeCell ref="E57:E58"/>
    <mergeCell ref="F57:F58"/>
    <mergeCell ref="A51:A54"/>
    <mergeCell ref="B51:B54"/>
    <mergeCell ref="A59:A62"/>
    <mergeCell ref="B59:B62"/>
    <mergeCell ref="T59:T62"/>
    <mergeCell ref="C61:C62"/>
    <mergeCell ref="D61:D62"/>
    <mergeCell ref="E61:E62"/>
    <mergeCell ref="F61:F62"/>
    <mergeCell ref="T51:T54"/>
    <mergeCell ref="C53:C54"/>
    <mergeCell ref="D53:D54"/>
    <mergeCell ref="E53:E54"/>
    <mergeCell ref="F53:F54"/>
    <mergeCell ref="A55:A58"/>
    <mergeCell ref="B55:B58"/>
    <mergeCell ref="T55:T58"/>
    <mergeCell ref="T34:T40"/>
    <mergeCell ref="C36:C40"/>
    <mergeCell ref="D36:D40"/>
    <mergeCell ref="E36:E40"/>
    <mergeCell ref="F36:F40"/>
    <mergeCell ref="A47:A50"/>
    <mergeCell ref="B47:B50"/>
    <mergeCell ref="T47:T50"/>
    <mergeCell ref="C49:C50"/>
    <mergeCell ref="D49:D50"/>
    <mergeCell ref="E49:E50"/>
    <mergeCell ref="F49:F50"/>
    <mergeCell ref="A34:A40"/>
    <mergeCell ref="B34:B40"/>
    <mergeCell ref="A41:A46"/>
    <mergeCell ref="B41:B46"/>
    <mergeCell ref="T41:T46"/>
    <mergeCell ref="A93:A96"/>
    <mergeCell ref="B93:B96"/>
    <mergeCell ref="A101:A104"/>
    <mergeCell ref="B101:B104"/>
    <mergeCell ref="A109:A115"/>
    <mergeCell ref="B109:B115"/>
    <mergeCell ref="A120:A123"/>
    <mergeCell ref="B120:B123"/>
    <mergeCell ref="A89:A92"/>
    <mergeCell ref="B89:B92"/>
    <mergeCell ref="A97:A100"/>
    <mergeCell ref="B97:B100"/>
    <mergeCell ref="A105:A108"/>
    <mergeCell ref="B105:B108"/>
    <mergeCell ref="A116:A119"/>
    <mergeCell ref="B116:B119"/>
    <mergeCell ref="A209:A212"/>
    <mergeCell ref="B209:B212"/>
    <mergeCell ref="C140:C141"/>
    <mergeCell ref="D140:D141"/>
    <mergeCell ref="E140:E141"/>
    <mergeCell ref="C211:C212"/>
    <mergeCell ref="D211:D212"/>
    <mergeCell ref="E211:E212"/>
    <mergeCell ref="A152:A155"/>
    <mergeCell ref="B152:B155"/>
    <mergeCell ref="A160:A163"/>
    <mergeCell ref="B160:B163"/>
    <mergeCell ref="A168:A171"/>
    <mergeCell ref="B168:B171"/>
    <mergeCell ref="A176:A179"/>
    <mergeCell ref="B176:B179"/>
    <mergeCell ref="A138:A141"/>
    <mergeCell ref="B138:B141"/>
    <mergeCell ref="A148:A151"/>
    <mergeCell ref="B148:B151"/>
    <mergeCell ref="A156:A159"/>
    <mergeCell ref="B156:B159"/>
    <mergeCell ref="A164:A167"/>
    <mergeCell ref="B164:B167"/>
    <mergeCell ref="A31:A33"/>
    <mergeCell ref="B31:B33"/>
    <mergeCell ref="T31:T33"/>
    <mergeCell ref="E20:E21"/>
    <mergeCell ref="D20:D21"/>
    <mergeCell ref="C20:C21"/>
    <mergeCell ref="B18:B21"/>
    <mergeCell ref="A18:A21"/>
    <mergeCell ref="A22:A30"/>
    <mergeCell ref="B22:B30"/>
    <mergeCell ref="F20:F21"/>
    <mergeCell ref="C24:C30"/>
    <mergeCell ref="D24:D30"/>
    <mergeCell ref="E24:E30"/>
    <mergeCell ref="F24:F30"/>
    <mergeCell ref="R6:S6"/>
    <mergeCell ref="J7:K7"/>
    <mergeCell ref="T15:T17"/>
    <mergeCell ref="A2:T2"/>
    <mergeCell ref="T18:T21"/>
    <mergeCell ref="T22:T30"/>
    <mergeCell ref="C5:C8"/>
    <mergeCell ref="D6:D8"/>
    <mergeCell ref="E6:E8"/>
    <mergeCell ref="F6:F8"/>
    <mergeCell ref="B5:B8"/>
    <mergeCell ref="T209:T212"/>
    <mergeCell ref="F211:F212"/>
    <mergeCell ref="R1:T1"/>
    <mergeCell ref="A9:A14"/>
    <mergeCell ref="B9:B14"/>
    <mergeCell ref="A15:A17"/>
    <mergeCell ref="B15:B17"/>
    <mergeCell ref="G6:G8"/>
    <mergeCell ref="H6:I7"/>
    <mergeCell ref="R7:R8"/>
    <mergeCell ref="S7:S8"/>
    <mergeCell ref="A5:A8"/>
    <mergeCell ref="D5:G5"/>
    <mergeCell ref="H5:S5"/>
    <mergeCell ref="T5:T8"/>
    <mergeCell ref="A3:T3"/>
    <mergeCell ref="T9:T14"/>
    <mergeCell ref="P7:Q7"/>
    <mergeCell ref="L7:M7"/>
    <mergeCell ref="N7:O7"/>
    <mergeCell ref="J6:Q6"/>
  </mergeCells>
  <pageMargins left="0.39370078740157483" right="0.19685039370078741" top="0.59055118110236227" bottom="0.39370078740157483" header="0.31496062992125984" footer="0.31496062992125984"/>
  <pageSetup paperSize="9" scale="49" orientation="landscape" r:id="rId1"/>
  <headerFooter>
    <oddFooter>&amp;R&amp;P</oddFooter>
  </headerFooter>
  <rowBreaks count="8" manualBreakCount="8">
    <brk id="21" max="16383" man="1"/>
    <brk id="46" max="19" man="1"/>
    <brk id="70" max="16383" man="1"/>
    <brk id="96" max="16383" man="1"/>
    <brk id="123" max="16383" man="1"/>
    <brk id="155" max="19" man="1"/>
    <brk id="183" max="16383" man="1"/>
    <brk id="20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2016-04-12T09:43:36Z</dcterms:modified>
</cp:coreProperties>
</file>